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34" i="6" l="1"/>
  <c r="E34" i="6"/>
  <c r="D34" i="6"/>
  <c r="F31" i="6"/>
  <c r="E31" i="6"/>
  <c r="D31" i="6"/>
  <c r="F28" i="6"/>
  <c r="E28" i="6"/>
  <c r="D28" i="6"/>
  <c r="F17" i="6"/>
  <c r="F18" i="6" s="1"/>
  <c r="E17" i="6"/>
  <c r="E18" i="6" s="1"/>
  <c r="D17" i="6"/>
  <c r="F14" i="6"/>
  <c r="E14" i="6"/>
  <c r="D14" i="6"/>
  <c r="D18" i="6" l="1"/>
  <c r="D35" i="6"/>
  <c r="E35" i="6"/>
  <c r="F35" i="6"/>
  <c r="K26" i="5"/>
  <c r="L26" i="5"/>
  <c r="M26" i="5"/>
  <c r="K38" i="5"/>
  <c r="L38" i="5"/>
  <c r="M38" i="5"/>
  <c r="K54" i="5"/>
  <c r="L54" i="5"/>
  <c r="M54" i="5"/>
  <c r="K47" i="5"/>
  <c r="L47" i="5"/>
  <c r="M47" i="5"/>
  <c r="L55" i="5" l="1"/>
  <c r="M55" i="5"/>
  <c r="K55" i="5"/>
</calcChain>
</file>

<file path=xl/sharedStrings.xml><?xml version="1.0" encoding="utf-8"?>
<sst xmlns="http://schemas.openxmlformats.org/spreadsheetml/2006/main" count="494" uniqueCount="279">
  <si>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</si>
  <si>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</si>
  <si>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</si>
  <si>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</si>
  <si>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</si>
  <si>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</si>
  <si>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</si>
  <si>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</si>
  <si>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</si>
  <si>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</si>
  <si>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</si>
  <si>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</si>
  <si>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</si>
  <si>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</si>
  <si>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</si>
  <si>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</si>
  <si>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</si>
  <si>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</si>
  <si>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</si>
  <si>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</si>
  <si>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</si>
  <si>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</si>
  <si>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</si>
  <si>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</si>
  <si>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</si>
  <si>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</si>
  <si>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</si>
  <si>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</si>
  <si>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</si>
  <si>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</si>
  <si>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</si>
  <si>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</si>
  <si>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</si>
  <si>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</si>
  <si>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</si>
  <si>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</si>
  <si>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</si>
  <si>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</si>
  <si>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</si>
  <si>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</si>
  <si>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</si>
  <si>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</si>
  <si>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</si>
  <si>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</si>
  <si>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</si>
  <si>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</si>
  <si>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</si>
  <si>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</si>
  <si>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</si>
  <si>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</si>
  <si>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</si>
  <si>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</si>
  <si>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</si>
  <si>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</si>
  <si>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</si>
  <si>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</si>
  <si>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</si>
  <si>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</si>
  <si>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</si>
  <si>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</si>
  <si>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</si>
  <si>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</si>
  <si>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</si>
  <si>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</si>
  <si>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</si>
  <si>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</si>
  <si>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</si>
  <si>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</si>
  <si>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</si>
  <si>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</si>
  <si>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</si>
  <si>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Ashur International Bank</t>
  </si>
  <si>
    <t>BASH</t>
  </si>
  <si>
    <t>Gulf Commercial Bank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</si>
  <si>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</si>
  <si>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</si>
  <si>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</si>
  <si>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</si>
  <si>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</si>
  <si>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</si>
  <si>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</si>
  <si>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</si>
  <si>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</si>
  <si>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</si>
  <si>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</si>
  <si>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</si>
  <si>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</si>
  <si>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</si>
  <si>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</si>
  <si>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</si>
  <si>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</si>
  <si>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</si>
  <si>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</si>
  <si>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Investment Bank of Iraq</t>
  </si>
  <si>
    <t>BIBI</t>
  </si>
  <si>
    <t>Telecommunication Sector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</si>
  <si>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</si>
  <si>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</si>
  <si>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</si>
  <si>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</si>
  <si>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</si>
  <si>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</si>
  <si>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</si>
  <si>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</si>
  <si>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</si>
  <si>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</si>
  <si>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</si>
  <si>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</si>
  <si>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</si>
  <si>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</si>
  <si>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</si>
  <si>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</si>
  <si>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</si>
  <si>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</si>
  <si>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</si>
  <si>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</si>
  <si>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</si>
  <si>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</si>
  <si>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</si>
  <si>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</si>
  <si>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</si>
  <si>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</si>
  <si>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</si>
  <si>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</si>
  <si>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</si>
  <si>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</si>
  <si>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</si>
  <si>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</si>
  <si>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</si>
  <si>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</si>
  <si>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</si>
  <si>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TASC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</si>
  <si>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</si>
  <si>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</si>
  <si>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</si>
  <si>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</si>
  <si>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</si>
  <si>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</si>
  <si>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</si>
  <si>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</si>
  <si>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</si>
  <si>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</si>
  <si>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</si>
  <si>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</si>
  <si>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</si>
  <si>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</si>
  <si>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</si>
  <si>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</si>
  <si>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</si>
  <si>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</si>
  <si>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</si>
  <si>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</si>
  <si>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</si>
  <si>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</si>
  <si>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</si>
  <si>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</si>
  <si>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</si>
  <si>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</si>
  <si>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Iraqi for Seed Production (AISP)</t>
  </si>
  <si>
    <t>AL MUHEJ MONEY TRANSFER (MTAM)</t>
  </si>
  <si>
    <t>General Transportation (SIGT)</t>
  </si>
  <si>
    <t>House Household furniture (IHFI)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</si>
  <si>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</si>
  <si>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</si>
  <si>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</si>
  <si>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</si>
  <si>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</si>
  <si>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</si>
  <si>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</si>
  <si>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</si>
  <si>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</si>
  <si>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</si>
  <si>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</si>
  <si>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</si>
  <si>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</si>
  <si>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</si>
  <si>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</si>
  <si>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</si>
  <si>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</si>
  <si>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</si>
  <si>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</si>
  <si>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</si>
  <si>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</si>
  <si>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</si>
  <si>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</si>
  <si>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</si>
  <si>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 xml:space="preserve">Iraqi Land transport </t>
  </si>
  <si>
    <t>SILT</t>
  </si>
  <si>
    <t>HNTI</t>
  </si>
  <si>
    <t>National for Tourist Investment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</si>
  <si>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</si>
  <si>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</si>
  <si>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</si>
  <si>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</si>
  <si>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</si>
  <si>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</si>
  <si>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</si>
  <si>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</si>
  <si>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</si>
  <si>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</si>
  <si>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</si>
  <si>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</si>
  <si>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HTVM</t>
  </si>
  <si>
    <t>Tourist Village of Mosul dam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</si>
  <si>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</si>
  <si>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</si>
  <si>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</si>
  <si>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</si>
  <si>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</si>
  <si>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</si>
  <si>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</si>
  <si>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</si>
  <si>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</si>
  <si>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</si>
  <si>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al- nukhba for construction</t>
  </si>
  <si>
    <t>SNUC</t>
  </si>
  <si>
    <t>BBOB</t>
  </si>
  <si>
    <t>Bank Of Baghdad</t>
  </si>
  <si>
    <t>Al-Khatem Telecoms</t>
  </si>
  <si>
    <t>TZNI</t>
  </si>
  <si>
    <t>Mamoura Realestate Investment</t>
  </si>
  <si>
    <t>SMRI</t>
  </si>
  <si>
    <t>IHLI</t>
  </si>
  <si>
    <t>Al -HiLal Industries</t>
  </si>
  <si>
    <t>National Bank Of Iraq</t>
  </si>
  <si>
    <t>BNOI</t>
  </si>
  <si>
    <t>Dar es salam Investment  Bank(BDSI)</t>
  </si>
  <si>
    <t>AL_RABITA AL_MALIYA CO</t>
  </si>
  <si>
    <t>MTRA</t>
  </si>
  <si>
    <t>IIDP</t>
  </si>
  <si>
    <t>Iraqi Date Processing and Marketing</t>
  </si>
  <si>
    <t xml:space="preserve"> Total Regular Market</t>
  </si>
  <si>
    <t>Second :  Companies in the Trading</t>
  </si>
  <si>
    <t>First : Companies out of Trading :</t>
  </si>
  <si>
    <t>Al-Ameen for Insurance</t>
  </si>
  <si>
    <t>NAME</t>
  </si>
  <si>
    <t>ITLI</t>
  </si>
  <si>
    <t>The Light Industries</t>
  </si>
  <si>
    <t>Total of Telecommunication sector</t>
  </si>
  <si>
    <t>Total of Insurance sector</t>
  </si>
  <si>
    <t>Baghdad Hotel(HBAG)</t>
  </si>
  <si>
    <t>General Assembly Meeting holding on Monday 15/12/2016 at company building  to discuss increase in capital company according to subscription from (2) billion to (5)  billion .</t>
  </si>
  <si>
    <t>General Assembly Meeting holding on Monday 15/12/2016 at company building  to discuss increase in capital company according to subscription  .</t>
  </si>
  <si>
    <t>Investment Bank of Iraq(BIBI)</t>
  </si>
  <si>
    <t>General Assembly Meeting holding on Tuesday 28/6/2016 at company building Investment Hotel .</t>
  </si>
  <si>
    <t>United Bank(BUND)</t>
  </si>
  <si>
    <t xml:space="preserve">General Assembly Meeting will be holding on Monday 4/7/2016 at Baghdad Hote  ,  to discuss financial statement of the ended year  2015 ,cash dividend 2015,suspend trading from 29/6/2016 . </t>
  </si>
  <si>
    <t>General Assembly Meeting will be holding on Tuesday 5/7/2016 at company building  ,to elect New Board of Council Administeration</t>
  </si>
  <si>
    <t>Gulf Commercial Bank(BGUC)</t>
  </si>
  <si>
    <t xml:space="preserve">General Assembly Meeting will be holding on Saturday 16/7/2016 at Arbil  ,  to discuss financial statement of the ended year  2015 ,cash dividend 2015,suspend trading from 12/7/2016 . </t>
  </si>
  <si>
    <t>Regular Market  Bulletin  No (123)</t>
  </si>
  <si>
    <t>Trading Session Tuesday 28/6/2016</t>
  </si>
  <si>
    <t xml:space="preserve"> Non Trading Companies in Iraq Stock Exchange for Tuesday 28/6/2016</t>
  </si>
  <si>
    <t xml:space="preserve">                  suspend trading Companies in Iraq Stock Exchange for Tuesday 28/6/2016</t>
  </si>
  <si>
    <t xml:space="preserve"> News for listed companies in Iraq Stock Exchange for Tuesday 28/6/2016</t>
  </si>
  <si>
    <t>Special Orders</t>
  </si>
  <si>
    <t>ahli United brokerage Firms (Buy) &amp; (sell) executed International Cross  to Commercial Bank of Iraqi in  traded shares (1 500 000 000)  share  in additional session time after 12 oclock .</t>
  </si>
  <si>
    <t>united international brokerage Firms (buy) and Al-hakma  (sell) executed Special order to United Bank  in  traded shares (23 800 000 000 )  share  in additional session time after 12 oclock .</t>
  </si>
  <si>
    <t>ISX  Index60 was about (524.160) point  which Increase about (1.63)</t>
  </si>
  <si>
    <t xml:space="preserve">Non Iraqis' Bulletin Tuesday,june 28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</si>
  <si>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</si>
  <si>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</si>
  <si>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</si>
  <si>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</si>
  <si>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</si>
  <si>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</si>
  <si>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</si>
  <si>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 xml:space="preserve">National Bank Of Iraq </t>
  </si>
  <si>
    <t>Total Bank sector</t>
  </si>
  <si>
    <t>Total Services sector</t>
  </si>
  <si>
    <t>Grand Total</t>
  </si>
  <si>
    <t>Sell</t>
  </si>
  <si>
    <t>Iraqi Middle East Investment Bank</t>
  </si>
  <si>
    <t xml:space="preserve">North Bank              </t>
  </si>
  <si>
    <t>Hotel Sector</t>
  </si>
  <si>
    <t>Total Hotel Sector</t>
  </si>
  <si>
    <t xml:space="preserve">Asia cell </t>
  </si>
  <si>
    <t>Total Telecommunication sector</t>
  </si>
  <si>
    <t>2nd Market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</si>
</sst>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100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0" xfId="0" applyBorder="1"/>
    <xf numFmtId="0" fontId="0" fillId="0" borderId="0" xfId="0" applyAlignment="1">
      <alignment horizontal="center"/>
    </xf>
    <xf numFmtId="0" fontId="158" fillId="0" borderId="0" xfId="0" applyFont="1" applyAlignment="1">
      <alignment horizontal="center"/>
    </xf>
    <xf numFmtId="0" fontId="150" fillId="0" borderId="0" xfId="0" applyFont="1" applyBorder="1" applyAlignment="1">
      <alignment vertical="center"/>
    </xf>
    <xf numFmtId="164" fontId="129" fillId="0" borderId="0" xfId="0" applyNumberFormat="1" applyFont="1" applyBorder="1" applyAlignment="1">
      <alignment horizontal="center"/>
    </xf>
    <xf numFmtId="0" fontId="129" fillId="0" borderId="1" xfId="0" applyFont="1" applyBorder="1" applyAlignment="1">
      <alignment vertical="center"/>
    </xf>
    <xf numFmtId="0" fontId="165" fillId="0" borderId="0" xfId="0" applyFont="1" applyBorder="1"/>
    <xf numFmtId="0" fontId="0" fillId="0" borderId="0" xfId="0" applyAlignment="1">
      <alignment vertical="center"/>
    </xf>
    <xf numFmtId="0" fontId="166" fillId="2" borderId="1" xfId="0" applyFont="1" applyFill="1" applyBorder="1" applyAlignment="1">
      <alignment vertical="center" wrapText="1"/>
    </xf>
    <xf numFmtId="0" fontId="166" fillId="36" borderId="1" xfId="0" applyFont="1" applyFill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0" fontId="168" fillId="0" borderId="1" xfId="1753" applyFont="1" applyBorder="1" applyAlignment="1">
      <alignment vertical="center"/>
    </xf>
    <xf numFmtId="0" fontId="166" fillId="0" borderId="2" xfId="0" applyFont="1" applyBorder="1" applyAlignment="1">
      <alignment vertical="center"/>
    </xf>
    <xf numFmtId="0" fontId="0" fillId="0" borderId="4" xfId="0" applyBorder="1"/>
    <xf numFmtId="0" fontId="167" fillId="0" borderId="22" xfId="0" applyFont="1" applyBorder="1" applyAlignment="1">
      <alignment vertical="center"/>
    </xf>
    <xf numFmtId="0" fontId="168" fillId="0" borderId="2" xfId="1753" applyFont="1" applyBorder="1" applyAlignment="1">
      <alignment vertical="center"/>
    </xf>
    <xf numFmtId="0" fontId="167" fillId="0" borderId="0" xfId="0" applyFont="1" applyBorder="1" applyAlignment="1">
      <alignment vertical="center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3" fontId="131" fillId="0" borderId="0" xfId="0" applyNumberFormat="1" applyFont="1" applyAlignment="1">
      <alignment horizontal="left"/>
    </xf>
    <xf numFmtId="4" fontId="164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0" fillId="0" borderId="17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0" fontId="129" fillId="0" borderId="1" xfId="0" applyFont="1" applyBorder="1" applyAlignment="1">
      <alignment horizontal="left" vertical="center" wrapText="1"/>
    </xf>
    <xf numFmtId="0" fontId="165" fillId="0" borderId="7" xfId="0" applyFont="1" applyBorder="1" applyAlignment="1">
      <alignment horizontal="center" vertical="center"/>
    </xf>
    <xf numFmtId="0" fontId="167" fillId="0" borderId="2" xfId="0" applyFont="1" applyBorder="1" applyAlignment="1">
      <alignment horizontal="center" vertical="center"/>
    </xf>
    <xf numFmtId="0" fontId="167" fillId="0" borderId="3" xfId="0" applyFont="1" applyBorder="1" applyAlignment="1">
      <alignment horizontal="center" vertical="center"/>
    </xf>
    <xf numFmtId="0" fontId="167" fillId="0" borderId="4" xfId="0" applyFont="1" applyBorder="1" applyAlignment="1">
      <alignment horizontal="center" vertical="center"/>
    </xf>
    <xf numFmtId="0" fontId="167" fillId="0" borderId="2" xfId="0" applyFont="1" applyBorder="1" applyAlignment="1">
      <alignment horizontal="left" vertical="center"/>
    </xf>
    <xf numFmtId="0" fontId="167" fillId="0" borderId="4" xfId="0" applyFont="1" applyBorder="1" applyAlignment="1">
      <alignment horizontal="left" vertical="center"/>
    </xf>
    <xf numFmtId="0" fontId="165" fillId="0" borderId="0" xfId="0" applyFont="1" applyBorder="1"/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30" fillId="0" borderId="7" xfId="0" applyFont="1" applyBorder="1" applyAlignment="1">
      <alignment horizontal="center"/>
    </xf>
    <xf numFmtId="0" fontId="161" fillId="0" borderId="1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61" fillId="0" borderId="21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2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4"/>
  <sheetViews>
    <sheetView tabSelected="1" workbookViewId="0">
      <selection activeCell="A2" sqref="A2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251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71">
        <v>7267215366.0500002</v>
      </c>
      <c r="C4" s="71"/>
      <c r="D4" s="36"/>
      <c r="E4" s="17"/>
      <c r="G4" s="3"/>
      <c r="H4" s="3"/>
      <c r="I4" s="5" t="s">
        <v>6</v>
      </c>
      <c r="K4" s="24">
        <v>31</v>
      </c>
      <c r="L4" s="14"/>
      <c r="M4" s="14"/>
    </row>
    <row r="5" spans="1:14" ht="20.100000000000001" customHeight="1" x14ac:dyDescent="0.25">
      <c r="A5" s="5" t="s">
        <v>3</v>
      </c>
      <c r="B5" s="71">
        <v>27806488291</v>
      </c>
      <c r="C5" s="71"/>
      <c r="D5" s="36"/>
      <c r="E5" s="17"/>
      <c r="G5" s="21"/>
      <c r="H5" s="3"/>
      <c r="I5" s="5" t="s">
        <v>7</v>
      </c>
      <c r="K5" s="24">
        <v>17</v>
      </c>
      <c r="L5" s="14"/>
      <c r="M5" s="14"/>
    </row>
    <row r="6" spans="1:14" ht="20.100000000000001" customHeight="1" x14ac:dyDescent="0.25">
      <c r="A6" s="5" t="s">
        <v>4</v>
      </c>
      <c r="B6" s="79">
        <v>518</v>
      </c>
      <c r="C6" s="79"/>
      <c r="D6" s="16"/>
      <c r="E6" s="17"/>
      <c r="F6" s="3"/>
      <c r="G6" s="21"/>
      <c r="H6" s="3"/>
      <c r="I6" s="5" t="s">
        <v>8</v>
      </c>
      <c r="K6" s="24">
        <v>4</v>
      </c>
      <c r="L6" s="14"/>
      <c r="M6" s="14"/>
    </row>
    <row r="7" spans="1:14" ht="20.100000000000001" customHeight="1" x14ac:dyDescent="0.25">
      <c r="A7" s="5" t="s">
        <v>54</v>
      </c>
      <c r="B7" s="77">
        <v>524.16</v>
      </c>
      <c r="C7" s="77"/>
      <c r="E7" s="17"/>
      <c r="F7" s="3"/>
      <c r="G7" s="21"/>
      <c r="H7" s="23"/>
      <c r="I7" s="5" t="s">
        <v>40</v>
      </c>
      <c r="K7" s="24">
        <v>1</v>
      </c>
      <c r="L7" s="14"/>
      <c r="M7" s="39"/>
    </row>
    <row r="8" spans="1:14" ht="20.100000000000001" customHeight="1" x14ac:dyDescent="0.25">
      <c r="A8" s="5" t="s">
        <v>1</v>
      </c>
      <c r="B8" s="72">
        <v>1.63</v>
      </c>
      <c r="C8" s="72"/>
      <c r="D8" s="27"/>
      <c r="E8" s="26"/>
      <c r="F8" s="3"/>
      <c r="G8" s="21"/>
      <c r="H8" s="23"/>
      <c r="I8" s="76" t="s">
        <v>34</v>
      </c>
      <c r="J8" s="76"/>
      <c r="K8" s="19">
        <v>15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39</v>
      </c>
      <c r="K9" s="24">
        <v>49</v>
      </c>
      <c r="L9" s="14"/>
      <c r="M9" s="17"/>
    </row>
    <row r="10" spans="1:14" ht="20.100000000000001" customHeight="1" x14ac:dyDescent="0.25">
      <c r="A10" s="78" t="s">
        <v>250</v>
      </c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38</v>
      </c>
      <c r="L11" s="9" t="s">
        <v>3</v>
      </c>
      <c r="M11" s="9" t="s">
        <v>19</v>
      </c>
    </row>
    <row r="12" spans="1:14" ht="15" customHeight="1" x14ac:dyDescent="0.2">
      <c r="A12" s="73" t="s">
        <v>49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5"/>
      <c r="N12" s="17"/>
    </row>
    <row r="13" spans="1:14" s="17" customFormat="1" ht="15" customHeight="1" x14ac:dyDescent="0.2">
      <c r="A13" s="6" t="s">
        <v>71</v>
      </c>
      <c r="B13" s="6" t="s">
        <v>72</v>
      </c>
      <c r="C13" s="15">
        <v>0.28999999999999998</v>
      </c>
      <c r="D13" s="15">
        <v>0.28999999999999998</v>
      </c>
      <c r="E13" s="15">
        <v>0.28999999999999998</v>
      </c>
      <c r="F13" s="15">
        <v>0.28999999999999998</v>
      </c>
      <c r="G13" s="15">
        <v>0.26</v>
      </c>
      <c r="H13" s="15">
        <v>0.28999999999999998</v>
      </c>
      <c r="I13" s="15">
        <v>0.27</v>
      </c>
      <c r="J13" s="37">
        <v>7.41</v>
      </c>
      <c r="K13" s="42">
        <v>1</v>
      </c>
      <c r="L13" s="40">
        <v>10000</v>
      </c>
      <c r="M13" s="40">
        <v>2900</v>
      </c>
    </row>
    <row r="14" spans="1:14" s="17" customFormat="1" ht="15" customHeight="1" x14ac:dyDescent="0.2">
      <c r="A14" s="6" t="s">
        <v>217</v>
      </c>
      <c r="B14" s="6" t="s">
        <v>216</v>
      </c>
      <c r="C14" s="15">
        <v>0.72</v>
      </c>
      <c r="D14" s="15">
        <v>0.75</v>
      </c>
      <c r="E14" s="15">
        <v>0.72</v>
      </c>
      <c r="F14" s="15">
        <v>0.74</v>
      </c>
      <c r="G14" s="15">
        <v>0.72</v>
      </c>
      <c r="H14" s="15">
        <v>0.75</v>
      </c>
      <c r="I14" s="15">
        <v>0.72</v>
      </c>
      <c r="J14" s="37">
        <v>4.17</v>
      </c>
      <c r="K14" s="42">
        <v>56</v>
      </c>
      <c r="L14" s="40">
        <v>268311390</v>
      </c>
      <c r="M14" s="40">
        <v>197928542.5</v>
      </c>
    </row>
    <row r="15" spans="1:14" s="17" customFormat="1" ht="15" customHeight="1" x14ac:dyDescent="0.2">
      <c r="A15" s="6" t="s">
        <v>143</v>
      </c>
      <c r="B15" s="6" t="s">
        <v>144</v>
      </c>
      <c r="C15" s="15">
        <v>0.38</v>
      </c>
      <c r="D15" s="15">
        <v>0.39</v>
      </c>
      <c r="E15" s="15">
        <v>0.38</v>
      </c>
      <c r="F15" s="15">
        <v>0.38</v>
      </c>
      <c r="G15" s="15">
        <v>0.38</v>
      </c>
      <c r="H15" s="15">
        <v>0.38</v>
      </c>
      <c r="I15" s="15">
        <v>0.38</v>
      </c>
      <c r="J15" s="37">
        <v>0</v>
      </c>
      <c r="K15" s="42">
        <v>22</v>
      </c>
      <c r="L15" s="40">
        <v>1613553496</v>
      </c>
      <c r="M15" s="40">
        <v>613350328.48000002</v>
      </c>
    </row>
    <row r="16" spans="1:14" s="17" customFormat="1" ht="15" customHeight="1" x14ac:dyDescent="0.2">
      <c r="A16" s="6" t="s">
        <v>73</v>
      </c>
      <c r="B16" s="6" t="s">
        <v>70</v>
      </c>
      <c r="C16" s="15">
        <v>0.36</v>
      </c>
      <c r="D16" s="15">
        <v>0.38</v>
      </c>
      <c r="E16" s="15">
        <v>0.36</v>
      </c>
      <c r="F16" s="15">
        <v>0.37</v>
      </c>
      <c r="G16" s="15">
        <v>0.36</v>
      </c>
      <c r="H16" s="15">
        <v>0.38</v>
      </c>
      <c r="I16" s="15">
        <v>0.36</v>
      </c>
      <c r="J16" s="37">
        <v>5.56</v>
      </c>
      <c r="K16" s="42">
        <v>59</v>
      </c>
      <c r="L16" s="40">
        <v>379146004</v>
      </c>
      <c r="M16" s="40">
        <v>139648678.15000001</v>
      </c>
    </row>
    <row r="17" spans="1:14" s="17" customFormat="1" ht="15" customHeight="1" x14ac:dyDescent="0.2">
      <c r="A17" s="6" t="s">
        <v>93</v>
      </c>
      <c r="B17" s="6" t="s">
        <v>94</v>
      </c>
      <c r="C17" s="15">
        <v>0.48</v>
      </c>
      <c r="D17" s="15">
        <v>0.5</v>
      </c>
      <c r="E17" s="15">
        <v>0.48</v>
      </c>
      <c r="F17" s="15">
        <v>0.5</v>
      </c>
      <c r="G17" s="15">
        <v>0.45</v>
      </c>
      <c r="H17" s="15">
        <v>0.5</v>
      </c>
      <c r="I17" s="15">
        <v>0.47</v>
      </c>
      <c r="J17" s="37">
        <v>6.38</v>
      </c>
      <c r="K17" s="42">
        <v>87</v>
      </c>
      <c r="L17" s="40">
        <v>696203969</v>
      </c>
      <c r="M17" s="40">
        <v>345031984.5</v>
      </c>
    </row>
    <row r="18" spans="1:14" s="17" customFormat="1" ht="15" customHeight="1" x14ac:dyDescent="0.2">
      <c r="A18" s="6" t="s">
        <v>44</v>
      </c>
      <c r="B18" s="6" t="s">
        <v>45</v>
      </c>
      <c r="C18" s="15">
        <v>0.32</v>
      </c>
      <c r="D18" s="15">
        <v>0.33</v>
      </c>
      <c r="E18" s="15">
        <v>0.32</v>
      </c>
      <c r="F18" s="15">
        <v>0.33</v>
      </c>
      <c r="G18" s="15">
        <v>0.32</v>
      </c>
      <c r="H18" s="15">
        <v>0.33</v>
      </c>
      <c r="I18" s="15">
        <v>0.32</v>
      </c>
      <c r="J18" s="37">
        <v>3.13</v>
      </c>
      <c r="K18" s="42">
        <v>18</v>
      </c>
      <c r="L18" s="40">
        <v>112500000</v>
      </c>
      <c r="M18" s="40">
        <v>36895000</v>
      </c>
    </row>
    <row r="19" spans="1:14" s="17" customFormat="1" ht="15" customHeight="1" x14ac:dyDescent="0.2">
      <c r="A19" s="6" t="s">
        <v>196</v>
      </c>
      <c r="B19" s="6" t="s">
        <v>197</v>
      </c>
      <c r="C19" s="15">
        <v>0.17</v>
      </c>
      <c r="D19" s="15">
        <v>0.17</v>
      </c>
      <c r="E19" s="15">
        <v>0.17</v>
      </c>
      <c r="F19" s="15">
        <v>0.17</v>
      </c>
      <c r="G19" s="15">
        <v>0.17</v>
      </c>
      <c r="H19" s="15">
        <v>0.17</v>
      </c>
      <c r="I19" s="15">
        <v>0.17</v>
      </c>
      <c r="J19" s="37">
        <v>0</v>
      </c>
      <c r="K19" s="42">
        <v>3</v>
      </c>
      <c r="L19" s="40">
        <v>18000000</v>
      </c>
      <c r="M19" s="40">
        <v>3060000</v>
      </c>
    </row>
    <row r="20" spans="1:14" s="17" customFormat="1" ht="15" customHeight="1" x14ac:dyDescent="0.2">
      <c r="A20" s="6" t="s">
        <v>190</v>
      </c>
      <c r="B20" s="6" t="s">
        <v>191</v>
      </c>
      <c r="C20" s="15">
        <v>0.9</v>
      </c>
      <c r="D20" s="15">
        <v>0.92</v>
      </c>
      <c r="E20" s="15">
        <v>0.9</v>
      </c>
      <c r="F20" s="15">
        <v>0.9</v>
      </c>
      <c r="G20" s="15">
        <v>0.9</v>
      </c>
      <c r="H20" s="15">
        <v>0.92</v>
      </c>
      <c r="I20" s="15">
        <v>0.9</v>
      </c>
      <c r="J20" s="37">
        <v>2.2200000000000002</v>
      </c>
      <c r="K20" s="42">
        <v>5</v>
      </c>
      <c r="L20" s="40">
        <v>710000000</v>
      </c>
      <c r="M20" s="40">
        <v>639149508.16999996</v>
      </c>
    </row>
    <row r="21" spans="1:14" s="17" customFormat="1" ht="15" customHeight="1" x14ac:dyDescent="0.2">
      <c r="A21" s="6" t="s">
        <v>224</v>
      </c>
      <c r="B21" s="6" t="s">
        <v>225</v>
      </c>
      <c r="C21" s="15">
        <v>0.31</v>
      </c>
      <c r="D21" s="15">
        <v>0.31</v>
      </c>
      <c r="E21" s="15">
        <v>0.31</v>
      </c>
      <c r="F21" s="15">
        <v>0.31</v>
      </c>
      <c r="G21" s="15">
        <v>0.31</v>
      </c>
      <c r="H21" s="15">
        <v>0.31</v>
      </c>
      <c r="I21" s="15">
        <v>0.31</v>
      </c>
      <c r="J21" s="37">
        <v>0</v>
      </c>
      <c r="K21" s="42">
        <v>1</v>
      </c>
      <c r="L21" s="40">
        <v>200000</v>
      </c>
      <c r="M21" s="40">
        <v>62000</v>
      </c>
    </row>
    <row r="22" spans="1:14" s="17" customFormat="1" ht="15" customHeight="1" x14ac:dyDescent="0.2">
      <c r="A22" s="6" t="s">
        <v>123</v>
      </c>
      <c r="B22" s="6" t="s">
        <v>124</v>
      </c>
      <c r="C22" s="15">
        <v>0.13</v>
      </c>
      <c r="D22" s="15">
        <v>0.13</v>
      </c>
      <c r="E22" s="15">
        <v>0.13</v>
      </c>
      <c r="F22" s="15">
        <v>0.13</v>
      </c>
      <c r="G22" s="15">
        <v>0.13</v>
      </c>
      <c r="H22" s="15">
        <v>0.13</v>
      </c>
      <c r="I22" s="15">
        <v>0.13</v>
      </c>
      <c r="J22" s="37">
        <v>0</v>
      </c>
      <c r="K22" s="42">
        <v>5</v>
      </c>
      <c r="L22" s="40">
        <v>16341075</v>
      </c>
      <c r="M22" s="40">
        <v>2124339.75</v>
      </c>
    </row>
    <row r="23" spans="1:14" s="17" customFormat="1" ht="15" customHeight="1" x14ac:dyDescent="0.2">
      <c r="A23" s="6" t="s">
        <v>113</v>
      </c>
      <c r="B23" s="6" t="s">
        <v>130</v>
      </c>
      <c r="C23" s="15">
        <v>0.44</v>
      </c>
      <c r="D23" s="15">
        <v>0.45</v>
      </c>
      <c r="E23" s="15">
        <v>0.44</v>
      </c>
      <c r="F23" s="15">
        <v>0.45</v>
      </c>
      <c r="G23" s="15">
        <v>0.44</v>
      </c>
      <c r="H23" s="15">
        <v>0.45</v>
      </c>
      <c r="I23" s="15">
        <v>0.44</v>
      </c>
      <c r="J23" s="37">
        <v>2.27</v>
      </c>
      <c r="K23" s="42">
        <v>12</v>
      </c>
      <c r="L23" s="40">
        <v>25933334</v>
      </c>
      <c r="M23" s="40">
        <v>11616000.300000001</v>
      </c>
    </row>
    <row r="24" spans="1:14" s="17" customFormat="1" ht="15" customHeight="1" x14ac:dyDescent="0.2">
      <c r="A24" s="6" t="s">
        <v>174</v>
      </c>
      <c r="B24" s="6" t="s">
        <v>175</v>
      </c>
      <c r="C24" s="15">
        <v>0.9</v>
      </c>
      <c r="D24" s="15">
        <v>0.9</v>
      </c>
      <c r="E24" s="15">
        <v>0.9</v>
      </c>
      <c r="F24" s="15">
        <v>0.9</v>
      </c>
      <c r="G24" s="15">
        <v>0.9</v>
      </c>
      <c r="H24" s="15">
        <v>0.9</v>
      </c>
      <c r="I24" s="15">
        <v>0.9</v>
      </c>
      <c r="J24" s="37">
        <v>0</v>
      </c>
      <c r="K24" s="42">
        <v>7</v>
      </c>
      <c r="L24" s="40">
        <v>49494624</v>
      </c>
      <c r="M24" s="40">
        <v>44545161.600000001</v>
      </c>
    </row>
    <row r="25" spans="1:14" s="17" customFormat="1" ht="15" customHeight="1" x14ac:dyDescent="0.2">
      <c r="A25" s="6" t="s">
        <v>137</v>
      </c>
      <c r="B25" s="6" t="s">
        <v>138</v>
      </c>
      <c r="C25" s="15">
        <v>0.21</v>
      </c>
      <c r="D25" s="15">
        <v>0.21</v>
      </c>
      <c r="E25" s="15">
        <v>0.21</v>
      </c>
      <c r="F25" s="15">
        <v>0.21</v>
      </c>
      <c r="G25" s="15">
        <v>0.21</v>
      </c>
      <c r="H25" s="15">
        <v>0.21</v>
      </c>
      <c r="I25" s="15">
        <v>0.21</v>
      </c>
      <c r="J25" s="37">
        <v>0</v>
      </c>
      <c r="K25" s="42">
        <v>5</v>
      </c>
      <c r="L25" s="40">
        <v>23802200000</v>
      </c>
      <c r="M25" s="40">
        <v>4998462000</v>
      </c>
    </row>
    <row r="26" spans="1:14" s="28" customFormat="1" ht="15" customHeight="1" x14ac:dyDescent="0.2">
      <c r="A26" s="6" t="s">
        <v>20</v>
      </c>
      <c r="B26" s="65"/>
      <c r="C26" s="66"/>
      <c r="D26" s="66"/>
      <c r="E26" s="66"/>
      <c r="F26" s="66"/>
      <c r="G26" s="66"/>
      <c r="H26" s="66"/>
      <c r="I26" s="66"/>
      <c r="J26" s="67"/>
      <c r="K26" s="40">
        <f>SUM(K13:K25)</f>
        <v>281</v>
      </c>
      <c r="L26" s="40">
        <f>SUM(L13:L25)</f>
        <v>27691893892</v>
      </c>
      <c r="M26" s="40">
        <f>SUM(M13:M25)</f>
        <v>7031876443.4499998</v>
      </c>
      <c r="N26" s="17"/>
    </row>
    <row r="27" spans="1:14" s="28" customFormat="1" ht="15" customHeight="1" x14ac:dyDescent="0.2">
      <c r="A27" s="68" t="s">
        <v>95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70"/>
      <c r="N27" s="17"/>
    </row>
    <row r="28" spans="1:14" s="17" customFormat="1" ht="15" customHeight="1" x14ac:dyDescent="0.2">
      <c r="A28" s="6" t="s">
        <v>64</v>
      </c>
      <c r="B28" s="6" t="s">
        <v>131</v>
      </c>
      <c r="C28" s="15">
        <v>4.4000000000000004</v>
      </c>
      <c r="D28" s="15">
        <v>4.4000000000000004</v>
      </c>
      <c r="E28" s="15">
        <v>4.4000000000000004</v>
      </c>
      <c r="F28" s="15">
        <v>4.4000000000000004</v>
      </c>
      <c r="G28" s="15">
        <v>4.4000000000000004</v>
      </c>
      <c r="H28" s="15">
        <v>4.4000000000000004</v>
      </c>
      <c r="I28" s="15">
        <v>4.4000000000000004</v>
      </c>
      <c r="J28" s="37">
        <v>0</v>
      </c>
      <c r="K28" s="42">
        <v>11</v>
      </c>
      <c r="L28" s="40">
        <v>3100000</v>
      </c>
      <c r="M28" s="40">
        <v>13640000</v>
      </c>
    </row>
    <row r="29" spans="1:14" s="50" customFormat="1" ht="15" customHeight="1" x14ac:dyDescent="0.2">
      <c r="A29" s="6" t="s">
        <v>238</v>
      </c>
      <c r="B29" s="65"/>
      <c r="C29" s="66"/>
      <c r="D29" s="66"/>
      <c r="E29" s="66"/>
      <c r="F29" s="66"/>
      <c r="G29" s="66"/>
      <c r="H29" s="66"/>
      <c r="I29" s="66"/>
      <c r="J29" s="67"/>
      <c r="K29" s="42">
        <v>11</v>
      </c>
      <c r="L29" s="40">
        <v>3100000</v>
      </c>
      <c r="M29" s="40">
        <v>13640000</v>
      </c>
      <c r="N29" s="49"/>
    </row>
    <row r="30" spans="1:14" s="28" customFormat="1" ht="15" customHeight="1" x14ac:dyDescent="0.2">
      <c r="A30" s="68" t="s">
        <v>48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70"/>
      <c r="N30" s="17"/>
    </row>
    <row r="31" spans="1:14" s="17" customFormat="1" ht="15" customHeight="1" x14ac:dyDescent="0.2">
      <c r="A31" s="6" t="s">
        <v>42</v>
      </c>
      <c r="B31" s="6" t="s">
        <v>51</v>
      </c>
      <c r="C31" s="15">
        <v>0.35</v>
      </c>
      <c r="D31" s="15">
        <v>0.35</v>
      </c>
      <c r="E31" s="15">
        <v>0.35</v>
      </c>
      <c r="F31" s="15">
        <v>0.35</v>
      </c>
      <c r="G31" s="15">
        <v>0.35</v>
      </c>
      <c r="H31" s="15">
        <v>0.35</v>
      </c>
      <c r="I31" s="15">
        <v>0.35</v>
      </c>
      <c r="J31" s="37">
        <v>0</v>
      </c>
      <c r="K31" s="42">
        <v>2</v>
      </c>
      <c r="L31" s="40">
        <v>900000</v>
      </c>
      <c r="M31" s="40">
        <v>315000</v>
      </c>
    </row>
    <row r="32" spans="1:14" s="50" customFormat="1" ht="15" customHeight="1" x14ac:dyDescent="0.2">
      <c r="A32" s="6" t="s">
        <v>239</v>
      </c>
      <c r="B32" s="65"/>
      <c r="C32" s="66"/>
      <c r="D32" s="66"/>
      <c r="E32" s="66"/>
      <c r="F32" s="66"/>
      <c r="G32" s="66"/>
      <c r="H32" s="66"/>
      <c r="I32" s="66"/>
      <c r="J32" s="67"/>
      <c r="K32" s="42">
        <v>2</v>
      </c>
      <c r="L32" s="40">
        <v>900000</v>
      </c>
      <c r="M32" s="40">
        <v>315000</v>
      </c>
      <c r="N32" s="49"/>
    </row>
    <row r="33" spans="1:14" s="17" customFormat="1" ht="15" customHeight="1" x14ac:dyDescent="0.2">
      <c r="A33" s="68" t="s">
        <v>21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70"/>
    </row>
    <row r="34" spans="1:14" s="17" customFormat="1" ht="15" customHeight="1" x14ac:dyDescent="0.2">
      <c r="A34" s="6" t="s">
        <v>126</v>
      </c>
      <c r="B34" s="6" t="s">
        <v>127</v>
      </c>
      <c r="C34" s="15">
        <v>13</v>
      </c>
      <c r="D34" s="15">
        <v>13</v>
      </c>
      <c r="E34" s="15">
        <v>13</v>
      </c>
      <c r="F34" s="15">
        <v>13</v>
      </c>
      <c r="G34" s="15">
        <v>13.16</v>
      </c>
      <c r="H34" s="15">
        <v>13</v>
      </c>
      <c r="I34" s="15">
        <v>13.15</v>
      </c>
      <c r="J34" s="37">
        <v>-1.1399999999999999</v>
      </c>
      <c r="K34" s="42">
        <v>13</v>
      </c>
      <c r="L34" s="40">
        <v>260000</v>
      </c>
      <c r="M34" s="40">
        <v>3380000</v>
      </c>
    </row>
    <row r="35" spans="1:14" s="17" customFormat="1" ht="15" customHeight="1" x14ac:dyDescent="0.2">
      <c r="A35" s="6" t="s">
        <v>186</v>
      </c>
      <c r="B35" s="6" t="s">
        <v>187</v>
      </c>
      <c r="C35" s="15">
        <v>0.63</v>
      </c>
      <c r="D35" s="15">
        <v>0.63</v>
      </c>
      <c r="E35" s="15">
        <v>0.63</v>
      </c>
      <c r="F35" s="15">
        <v>0.63</v>
      </c>
      <c r="G35" s="15">
        <v>0.63</v>
      </c>
      <c r="H35" s="15">
        <v>0.63</v>
      </c>
      <c r="I35" s="15">
        <v>0.63</v>
      </c>
      <c r="J35" s="37">
        <v>0</v>
      </c>
      <c r="K35" s="42">
        <v>8</v>
      </c>
      <c r="L35" s="40">
        <v>4301840</v>
      </c>
      <c r="M35" s="40">
        <v>2710159.2</v>
      </c>
    </row>
    <row r="36" spans="1:14" s="17" customFormat="1" ht="15" customHeight="1" x14ac:dyDescent="0.2">
      <c r="A36" s="6" t="s">
        <v>36</v>
      </c>
      <c r="B36" s="6" t="s">
        <v>67</v>
      </c>
      <c r="C36" s="15">
        <v>7.15</v>
      </c>
      <c r="D36" s="15">
        <v>7.18</v>
      </c>
      <c r="E36" s="15">
        <v>7.1</v>
      </c>
      <c r="F36" s="15">
        <v>7.12</v>
      </c>
      <c r="G36" s="15">
        <v>7.1</v>
      </c>
      <c r="H36" s="15">
        <v>7.12</v>
      </c>
      <c r="I36" s="15">
        <v>7.14</v>
      </c>
      <c r="J36" s="37">
        <v>-0.28000000000000003</v>
      </c>
      <c r="K36" s="42">
        <v>25</v>
      </c>
      <c r="L36" s="40">
        <v>5545000</v>
      </c>
      <c r="M36" s="40">
        <v>39488650</v>
      </c>
    </row>
    <row r="37" spans="1:14" s="17" customFormat="1" ht="15" customHeight="1" x14ac:dyDescent="0.2">
      <c r="A37" s="6" t="s">
        <v>220</v>
      </c>
      <c r="B37" s="6" t="s">
        <v>221</v>
      </c>
      <c r="C37" s="15">
        <v>2.5</v>
      </c>
      <c r="D37" s="15">
        <v>2.68</v>
      </c>
      <c r="E37" s="15">
        <v>2.5</v>
      </c>
      <c r="F37" s="15">
        <v>2.61</v>
      </c>
      <c r="G37" s="15">
        <v>2.37</v>
      </c>
      <c r="H37" s="15">
        <v>2.66</v>
      </c>
      <c r="I37" s="15">
        <v>2.44</v>
      </c>
      <c r="J37" s="37">
        <v>9.02</v>
      </c>
      <c r="K37" s="42">
        <v>109</v>
      </c>
      <c r="L37" s="40">
        <v>53219059</v>
      </c>
      <c r="M37" s="40">
        <v>138909943.40000001</v>
      </c>
    </row>
    <row r="38" spans="1:14" s="17" customFormat="1" ht="15" customHeight="1" x14ac:dyDescent="0.2">
      <c r="A38" s="6" t="s">
        <v>22</v>
      </c>
      <c r="B38" s="65"/>
      <c r="C38" s="66"/>
      <c r="D38" s="66"/>
      <c r="E38" s="66"/>
      <c r="F38" s="66"/>
      <c r="G38" s="66"/>
      <c r="H38" s="66"/>
      <c r="I38" s="66"/>
      <c r="J38" s="67"/>
      <c r="K38" s="42">
        <f>SUM(K34:K37)</f>
        <v>155</v>
      </c>
      <c r="L38" s="40">
        <f>SUM(L34:L37)</f>
        <v>63325899</v>
      </c>
      <c r="M38" s="40">
        <f>SUM(M34:M37)</f>
        <v>184488752.60000002</v>
      </c>
    </row>
    <row r="39" spans="1:14" s="17" customFormat="1" ht="15" customHeight="1" x14ac:dyDescent="0.2">
      <c r="A39" s="68" t="s">
        <v>23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70"/>
    </row>
    <row r="40" spans="1:14" s="17" customFormat="1" ht="15" customHeight="1" x14ac:dyDescent="0.2">
      <c r="A40" s="6" t="s">
        <v>223</v>
      </c>
      <c r="B40" s="6" t="s">
        <v>222</v>
      </c>
      <c r="C40" s="15">
        <v>0.28000000000000003</v>
      </c>
      <c r="D40" s="15">
        <v>0.28000000000000003</v>
      </c>
      <c r="E40" s="15">
        <v>0.28000000000000003</v>
      </c>
      <c r="F40" s="15">
        <v>0.28000000000000003</v>
      </c>
      <c r="G40" s="15">
        <v>0.27</v>
      </c>
      <c r="H40" s="15">
        <v>0.28000000000000003</v>
      </c>
      <c r="I40" s="15">
        <v>0.27</v>
      </c>
      <c r="J40" s="37">
        <v>3.7</v>
      </c>
      <c r="K40" s="42">
        <v>7</v>
      </c>
      <c r="L40" s="40">
        <v>22000000</v>
      </c>
      <c r="M40" s="40">
        <v>6160000</v>
      </c>
    </row>
    <row r="41" spans="1:14" s="17" customFormat="1" ht="15" customHeight="1" x14ac:dyDescent="0.2">
      <c r="A41" s="7" t="s">
        <v>105</v>
      </c>
      <c r="B41" s="7" t="s">
        <v>106</v>
      </c>
      <c r="C41" s="15">
        <v>4.4000000000000004</v>
      </c>
      <c r="D41" s="15">
        <v>4.4000000000000004</v>
      </c>
      <c r="E41" s="15">
        <v>4.4000000000000004</v>
      </c>
      <c r="F41" s="15">
        <v>4.4000000000000004</v>
      </c>
      <c r="G41" s="15">
        <v>4.5</v>
      </c>
      <c r="H41" s="15">
        <v>4.4000000000000004</v>
      </c>
      <c r="I41" s="15">
        <v>4.5</v>
      </c>
      <c r="J41" s="37">
        <v>-2.2200000000000002</v>
      </c>
      <c r="K41" s="42">
        <v>1</v>
      </c>
      <c r="L41" s="40">
        <v>57500</v>
      </c>
      <c r="M41" s="40">
        <v>253000</v>
      </c>
    </row>
    <row r="42" spans="1:14" s="17" customFormat="1" ht="15" customHeight="1" x14ac:dyDescent="0.2">
      <c r="A42" s="6" t="s">
        <v>170</v>
      </c>
      <c r="B42" s="6" t="s">
        <v>171</v>
      </c>
      <c r="C42" s="15">
        <v>0.57999999999999996</v>
      </c>
      <c r="D42" s="15">
        <v>0.57999999999999996</v>
      </c>
      <c r="E42" s="15">
        <v>0.56000000000000005</v>
      </c>
      <c r="F42" s="15">
        <v>0.56999999999999995</v>
      </c>
      <c r="G42" s="15">
        <v>0.53</v>
      </c>
      <c r="H42" s="15">
        <v>0.56999999999999995</v>
      </c>
      <c r="I42" s="15">
        <v>0.53</v>
      </c>
      <c r="J42" s="37">
        <v>7.55</v>
      </c>
      <c r="K42" s="42">
        <v>3</v>
      </c>
      <c r="L42" s="40">
        <v>2000000</v>
      </c>
      <c r="M42" s="40">
        <v>1145000</v>
      </c>
    </row>
    <row r="43" spans="1:14" s="28" customFormat="1" ht="15" customHeight="1" x14ac:dyDescent="0.2">
      <c r="A43" s="6" t="s">
        <v>60</v>
      </c>
      <c r="B43" s="6" t="s">
        <v>61</v>
      </c>
      <c r="C43" s="15">
        <v>0.62</v>
      </c>
      <c r="D43" s="15">
        <v>0.62</v>
      </c>
      <c r="E43" s="15">
        <v>0.61</v>
      </c>
      <c r="F43" s="15">
        <v>0.61</v>
      </c>
      <c r="G43" s="15">
        <v>0.61</v>
      </c>
      <c r="H43" s="15">
        <v>0.61</v>
      </c>
      <c r="I43" s="15">
        <v>0.61</v>
      </c>
      <c r="J43" s="37">
        <v>0</v>
      </c>
      <c r="K43" s="42">
        <v>2</v>
      </c>
      <c r="L43" s="40">
        <v>1500000</v>
      </c>
      <c r="M43" s="40">
        <v>918000</v>
      </c>
      <c r="N43" s="17"/>
    </row>
    <row r="44" spans="1:14" s="28" customFormat="1" ht="15" customHeight="1" x14ac:dyDescent="0.2">
      <c r="A44" s="6" t="s">
        <v>77</v>
      </c>
      <c r="B44" s="6" t="s">
        <v>76</v>
      </c>
      <c r="C44" s="15">
        <v>2.86</v>
      </c>
      <c r="D44" s="15">
        <v>3.02</v>
      </c>
      <c r="E44" s="15">
        <v>2.86</v>
      </c>
      <c r="F44" s="15">
        <v>2.94</v>
      </c>
      <c r="G44" s="15">
        <v>2.75</v>
      </c>
      <c r="H44" s="15">
        <v>3.02</v>
      </c>
      <c r="I44" s="15">
        <v>2.75</v>
      </c>
      <c r="J44" s="37">
        <v>9.82</v>
      </c>
      <c r="K44" s="42">
        <v>19</v>
      </c>
      <c r="L44" s="40">
        <v>1606000</v>
      </c>
      <c r="M44" s="40">
        <v>4721020</v>
      </c>
      <c r="N44" s="17"/>
    </row>
    <row r="45" spans="1:14" s="28" customFormat="1" ht="15" customHeight="1" x14ac:dyDescent="0.2">
      <c r="A45" s="6" t="s">
        <v>107</v>
      </c>
      <c r="B45" s="6" t="s">
        <v>108</v>
      </c>
      <c r="C45" s="15">
        <v>0.41</v>
      </c>
      <c r="D45" s="15">
        <v>0.42</v>
      </c>
      <c r="E45" s="15">
        <v>0.41</v>
      </c>
      <c r="F45" s="15">
        <v>0.42</v>
      </c>
      <c r="G45" s="15">
        <v>0.4</v>
      </c>
      <c r="H45" s="15">
        <v>0.42</v>
      </c>
      <c r="I45" s="15">
        <v>0.4</v>
      </c>
      <c r="J45" s="37">
        <v>5</v>
      </c>
      <c r="K45" s="42">
        <v>12</v>
      </c>
      <c r="L45" s="40">
        <v>15850000</v>
      </c>
      <c r="M45" s="40">
        <v>6607000</v>
      </c>
      <c r="N45" s="17"/>
    </row>
    <row r="46" spans="1:14" s="28" customFormat="1" ht="15" customHeight="1" x14ac:dyDescent="0.2">
      <c r="A46" s="6" t="s">
        <v>237</v>
      </c>
      <c r="B46" s="6" t="s">
        <v>236</v>
      </c>
      <c r="C46" s="15">
        <v>0.31</v>
      </c>
      <c r="D46" s="15">
        <v>0.31</v>
      </c>
      <c r="E46" s="15">
        <v>0.31</v>
      </c>
      <c r="F46" s="15">
        <v>0.31</v>
      </c>
      <c r="G46" s="15">
        <v>0.3</v>
      </c>
      <c r="H46" s="15">
        <v>0.31</v>
      </c>
      <c r="I46" s="15">
        <v>0.3</v>
      </c>
      <c r="J46" s="37">
        <v>3.33</v>
      </c>
      <c r="K46" s="42">
        <v>2</v>
      </c>
      <c r="L46" s="40">
        <v>3000000</v>
      </c>
      <c r="M46" s="40">
        <v>930000</v>
      </c>
      <c r="N46" s="17"/>
    </row>
    <row r="47" spans="1:14" s="17" customFormat="1" ht="15" customHeight="1" x14ac:dyDescent="0.2">
      <c r="A47" s="6" t="s">
        <v>24</v>
      </c>
      <c r="B47" s="65"/>
      <c r="C47" s="66"/>
      <c r="D47" s="66"/>
      <c r="E47" s="66"/>
      <c r="F47" s="66"/>
      <c r="G47" s="66"/>
      <c r="H47" s="66"/>
      <c r="I47" s="66"/>
      <c r="J47" s="67"/>
      <c r="K47" s="42">
        <f>SUM(K40:K46)</f>
        <v>46</v>
      </c>
      <c r="L47" s="40">
        <f>SUM(L40:L46)</f>
        <v>46013500</v>
      </c>
      <c r="M47" s="40">
        <f>SUM(M40:M46)</f>
        <v>20734020</v>
      </c>
    </row>
    <row r="48" spans="1:14" s="17" customFormat="1" ht="15" customHeight="1" x14ac:dyDescent="0.2">
      <c r="A48" s="68" t="s">
        <v>25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70"/>
    </row>
    <row r="49" spans="1:13" s="17" customFormat="1" ht="15" customHeight="1" x14ac:dyDescent="0.2">
      <c r="A49" s="6" t="s">
        <v>96</v>
      </c>
      <c r="B49" s="6" t="s">
        <v>97</v>
      </c>
      <c r="C49" s="15">
        <v>7.85</v>
      </c>
      <c r="D49" s="15">
        <v>7.85</v>
      </c>
      <c r="E49" s="15">
        <v>7.85</v>
      </c>
      <c r="F49" s="15">
        <v>7.85</v>
      </c>
      <c r="G49" s="15">
        <v>7.75</v>
      </c>
      <c r="H49" s="15">
        <v>7.85</v>
      </c>
      <c r="I49" s="15">
        <v>7.75</v>
      </c>
      <c r="J49" s="37">
        <v>1.29</v>
      </c>
      <c r="K49" s="42">
        <v>2</v>
      </c>
      <c r="L49" s="40">
        <v>150000</v>
      </c>
      <c r="M49" s="40">
        <v>1177500</v>
      </c>
    </row>
    <row r="50" spans="1:13" s="17" customFormat="1" ht="15" customHeight="1" x14ac:dyDescent="0.2">
      <c r="A50" s="6" t="s">
        <v>69</v>
      </c>
      <c r="B50" s="6" t="s">
        <v>68</v>
      </c>
      <c r="C50" s="15">
        <v>23</v>
      </c>
      <c r="D50" s="15">
        <v>23</v>
      </c>
      <c r="E50" s="15">
        <v>22.9</v>
      </c>
      <c r="F50" s="15">
        <v>22.97</v>
      </c>
      <c r="G50" s="15">
        <v>23</v>
      </c>
      <c r="H50" s="15">
        <v>22.9</v>
      </c>
      <c r="I50" s="15">
        <v>23</v>
      </c>
      <c r="J50" s="37">
        <v>-0.43</v>
      </c>
      <c r="K50" s="42">
        <v>5</v>
      </c>
      <c r="L50" s="40">
        <v>110000</v>
      </c>
      <c r="M50" s="40">
        <v>2527000</v>
      </c>
    </row>
    <row r="51" spans="1:13" s="17" customFormat="1" ht="15" customHeight="1" x14ac:dyDescent="0.2">
      <c r="A51" s="6" t="s">
        <v>189</v>
      </c>
      <c r="B51" s="6" t="s">
        <v>188</v>
      </c>
      <c r="C51" s="15">
        <v>8.49</v>
      </c>
      <c r="D51" s="15">
        <v>8.49</v>
      </c>
      <c r="E51" s="15">
        <v>8.31</v>
      </c>
      <c r="F51" s="15">
        <v>8.3699999999999992</v>
      </c>
      <c r="G51" s="15">
        <v>8.2899999999999991</v>
      </c>
      <c r="H51" s="15">
        <v>8.3699999999999992</v>
      </c>
      <c r="I51" s="15">
        <v>8.3000000000000007</v>
      </c>
      <c r="J51" s="37">
        <v>0.84</v>
      </c>
      <c r="K51" s="42">
        <v>3</v>
      </c>
      <c r="L51" s="40">
        <v>125000</v>
      </c>
      <c r="M51" s="40">
        <v>1046250</v>
      </c>
    </row>
    <row r="52" spans="1:13" s="17" customFormat="1" ht="15" customHeight="1" x14ac:dyDescent="0.2">
      <c r="A52" s="6" t="s">
        <v>147</v>
      </c>
      <c r="B52" s="6" t="s">
        <v>148</v>
      </c>
      <c r="C52" s="15">
        <v>12.45</v>
      </c>
      <c r="D52" s="15">
        <v>12.46</v>
      </c>
      <c r="E52" s="15">
        <v>12.44</v>
      </c>
      <c r="F52" s="15">
        <v>12.45</v>
      </c>
      <c r="G52" s="15">
        <v>12.25</v>
      </c>
      <c r="H52" s="15">
        <v>12.45</v>
      </c>
      <c r="I52" s="15">
        <v>12.25</v>
      </c>
      <c r="J52" s="37">
        <v>1.63</v>
      </c>
      <c r="K52" s="42">
        <v>11</v>
      </c>
      <c r="L52" s="40">
        <v>720000</v>
      </c>
      <c r="M52" s="40">
        <v>8960400</v>
      </c>
    </row>
    <row r="53" spans="1:13" s="17" customFormat="1" ht="15" customHeight="1" x14ac:dyDescent="0.2">
      <c r="A53" s="6" t="s">
        <v>162</v>
      </c>
      <c r="B53" s="6" t="s">
        <v>163</v>
      </c>
      <c r="C53" s="15">
        <v>16</v>
      </c>
      <c r="D53" s="15">
        <v>17</v>
      </c>
      <c r="E53" s="15">
        <v>16</v>
      </c>
      <c r="F53" s="15">
        <v>16.329999999999998</v>
      </c>
      <c r="G53" s="15">
        <v>15.9</v>
      </c>
      <c r="H53" s="15">
        <v>17</v>
      </c>
      <c r="I53" s="15">
        <v>15.9</v>
      </c>
      <c r="J53" s="37">
        <v>6.92</v>
      </c>
      <c r="K53" s="42">
        <v>2</v>
      </c>
      <c r="L53" s="40">
        <v>150000</v>
      </c>
      <c r="M53" s="40">
        <v>2450000</v>
      </c>
    </row>
    <row r="54" spans="1:13" s="17" customFormat="1" ht="15" customHeight="1" x14ac:dyDescent="0.2">
      <c r="A54" s="6" t="s">
        <v>26</v>
      </c>
      <c r="B54" s="65"/>
      <c r="C54" s="66"/>
      <c r="D54" s="66"/>
      <c r="E54" s="66"/>
      <c r="F54" s="66"/>
      <c r="G54" s="66"/>
      <c r="H54" s="66"/>
      <c r="I54" s="66"/>
      <c r="J54" s="67"/>
      <c r="K54" s="42">
        <f>SUM(K49:K53)</f>
        <v>23</v>
      </c>
      <c r="L54" s="40">
        <f>SUM(L49:L53)</f>
        <v>1255000</v>
      </c>
      <c r="M54" s="40">
        <f>SUM(M49:M53)</f>
        <v>16161150</v>
      </c>
    </row>
    <row r="55" spans="1:13" s="17" customFormat="1" ht="15" customHeight="1" x14ac:dyDescent="0.2">
      <c r="A55" s="6" t="s">
        <v>231</v>
      </c>
      <c r="B55" s="65"/>
      <c r="C55" s="66"/>
      <c r="D55" s="66"/>
      <c r="E55" s="66"/>
      <c r="F55" s="66"/>
      <c r="G55" s="66"/>
      <c r="H55" s="66"/>
      <c r="I55" s="66"/>
      <c r="J55" s="67"/>
      <c r="K55" s="42">
        <f>K54+K47+K38+K32+K29+K26</f>
        <v>518</v>
      </c>
      <c r="L55" s="40">
        <f t="shared" ref="L55:M55" si="0">L54+L47+L38+L32+L29+L26</f>
        <v>27806488291</v>
      </c>
      <c r="M55" s="40">
        <f t="shared" si="0"/>
        <v>7267215366.0500002</v>
      </c>
    </row>
    <row r="56" spans="1:13" s="17" customFormat="1" ht="15" customHeight="1" x14ac:dyDescent="0.2">
      <c r="A56" s="35" t="s">
        <v>258</v>
      </c>
      <c r="B56" s="35"/>
      <c r="C56" s="35"/>
      <c r="D56" s="35"/>
      <c r="E56" s="35"/>
      <c r="F56" s="35"/>
      <c r="G56" s="35"/>
      <c r="H56" s="35"/>
      <c r="I56" s="35"/>
      <c r="J56" s="35"/>
      <c r="K56" s="35"/>
    </row>
    <row r="57" spans="1:13" s="17" customFormat="1" ht="32.25" customHeight="1" x14ac:dyDescent="0.2">
      <c r="A57" s="53" t="s">
        <v>255</v>
      </c>
      <c r="B57" s="80" t="s">
        <v>256</v>
      </c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</row>
    <row r="58" spans="1:13" s="17" customFormat="1" ht="33.75" customHeight="1" x14ac:dyDescent="0.2">
      <c r="A58" s="53" t="s">
        <v>255</v>
      </c>
      <c r="B58" s="80" t="s">
        <v>257</v>
      </c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</row>
    <row r="59" spans="1:13" s="17" customFormat="1" ht="19.5" customHeight="1" x14ac:dyDescent="0.2">
      <c r="A59" s="33" t="s">
        <v>59</v>
      </c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</row>
    <row r="60" spans="1:13" s="17" customFormat="1" ht="12" customHeight="1" x14ac:dyDescent="0.2">
      <c r="A60"/>
      <c r="B60"/>
      <c r="C60"/>
      <c r="D60"/>
      <c r="E60"/>
      <c r="F60"/>
    </row>
    <row r="62" spans="1:13" ht="12" customHeight="1" x14ac:dyDescent="0.2"/>
    <row r="63" spans="1:13" ht="12" customHeight="1" x14ac:dyDescent="0.2">
      <c r="A63" s="17"/>
      <c r="C63" s="17"/>
      <c r="E63" s="17"/>
      <c r="F63" s="17"/>
      <c r="G63" s="17"/>
      <c r="H63" s="17"/>
      <c r="I63" s="17"/>
      <c r="J63" s="17"/>
      <c r="K63" s="17"/>
      <c r="L63" s="17"/>
      <c r="M63" s="17"/>
    </row>
    <row r="64" spans="1:13" ht="12" customHeight="1" x14ac:dyDescent="0.2">
      <c r="A64" s="17"/>
      <c r="G64" s="17"/>
      <c r="H64" s="17"/>
      <c r="I64" s="17"/>
      <c r="J64" s="17"/>
      <c r="K64" s="17"/>
      <c r="L64" s="17"/>
      <c r="M64" s="17"/>
    </row>
    <row r="65" spans="1:13" ht="12" customHeight="1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</row>
    <row r="66" spans="1:13" ht="12" customHeight="1" x14ac:dyDescent="0.2">
      <c r="G66" s="17"/>
      <c r="H66" s="17"/>
      <c r="I66" s="17"/>
      <c r="J66" s="17"/>
      <c r="K66" s="17"/>
      <c r="L66" s="17"/>
      <c r="M66" s="17"/>
    </row>
    <row r="67" spans="1:13" ht="12" customHeight="1" x14ac:dyDescent="0.2">
      <c r="G67" s="17"/>
      <c r="H67" s="17"/>
      <c r="I67" s="17"/>
      <c r="J67" s="17"/>
      <c r="K67" s="17"/>
      <c r="L67" s="17"/>
      <c r="M67" s="17"/>
    </row>
    <row r="68" spans="1:13" ht="12" customHeight="1" x14ac:dyDescent="0.2">
      <c r="G68" s="17"/>
      <c r="H68" s="17"/>
      <c r="I68" s="17"/>
      <c r="J68" s="17"/>
      <c r="K68" s="17"/>
      <c r="L68" s="17"/>
      <c r="M68" s="17"/>
    </row>
    <row r="69" spans="1:13" ht="12" customHeight="1" x14ac:dyDescent="0.2"/>
    <row r="70" spans="1:13" ht="12" customHeight="1" x14ac:dyDescent="0.2"/>
    <row r="71" spans="1:13" ht="12" customHeight="1" x14ac:dyDescent="0.2"/>
    <row r="72" spans="1:13" ht="12" customHeight="1" x14ac:dyDescent="0.2"/>
    <row r="73" spans="1:13" ht="12" customHeight="1" x14ac:dyDescent="0.2"/>
    <row r="74" spans="1:13" ht="12" customHeight="1" x14ac:dyDescent="0.2"/>
    <row r="75" spans="1:13" ht="12" customHeight="1" x14ac:dyDescent="0.2"/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</sheetData>
  <mergeCells count="22">
    <mergeCell ref="B58:M58"/>
    <mergeCell ref="A48:M48"/>
    <mergeCell ref="B54:J54"/>
    <mergeCell ref="B47:J47"/>
    <mergeCell ref="B55:J55"/>
    <mergeCell ref="B57:M57"/>
    <mergeCell ref="B4:C4"/>
    <mergeCell ref="B8:C8"/>
    <mergeCell ref="A12:M12"/>
    <mergeCell ref="I8:J8"/>
    <mergeCell ref="B7:C7"/>
    <mergeCell ref="A10:M10"/>
    <mergeCell ref="B5:C5"/>
    <mergeCell ref="B6:C6"/>
    <mergeCell ref="B26:J26"/>
    <mergeCell ref="A39:M39"/>
    <mergeCell ref="B38:J38"/>
    <mergeCell ref="A33:M33"/>
    <mergeCell ref="A30:M30"/>
    <mergeCell ref="B32:J32"/>
    <mergeCell ref="A27:M27"/>
    <mergeCell ref="B29:J29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7"/>
  <sheetViews>
    <sheetView workbookViewId="0">
      <selection activeCell="C10" sqref="C10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384" width="9.125" style="17"/>
  </cols>
  <sheetData>
    <row r="1" spans="2:7" ht="18" customHeight="1" x14ac:dyDescent="0.25">
      <c r="B1" s="87" t="s">
        <v>0</v>
      </c>
      <c r="C1" s="87"/>
      <c r="D1" s="87"/>
      <c r="E1" s="87"/>
      <c r="F1" s="54"/>
    </row>
    <row r="2" spans="2:7" ht="18" customHeight="1" x14ac:dyDescent="0.25">
      <c r="B2" s="87" t="s">
        <v>259</v>
      </c>
      <c r="C2" s="87"/>
      <c r="D2" s="87"/>
      <c r="E2" s="87"/>
      <c r="F2" s="87"/>
    </row>
    <row r="3" spans="2:7" ht="18" customHeight="1" x14ac:dyDescent="0.25">
      <c r="B3" s="54" t="s">
        <v>260</v>
      </c>
      <c r="C3" s="54"/>
      <c r="D3" s="54"/>
      <c r="E3" s="54"/>
      <c r="F3" s="54"/>
    </row>
    <row r="4" spans="2:7" ht="18" customHeight="1" x14ac:dyDescent="0.25">
      <c r="B4" s="54"/>
      <c r="C4" s="54"/>
      <c r="D4" s="54"/>
      <c r="E4" s="54"/>
      <c r="F4" s="54"/>
    </row>
    <row r="5" spans="2:7" ht="17.100000000000001" customHeight="1" x14ac:dyDescent="0.2">
      <c r="B5" s="55"/>
      <c r="C5" s="81" t="s">
        <v>261</v>
      </c>
      <c r="D5" s="81"/>
      <c r="E5" s="55"/>
      <c r="F5" s="55"/>
    </row>
    <row r="6" spans="2:7" ht="32.25" customHeight="1" x14ac:dyDescent="0.2">
      <c r="B6" s="56" t="s">
        <v>9</v>
      </c>
      <c r="C6" s="57" t="s">
        <v>10</v>
      </c>
      <c r="D6" s="58" t="s">
        <v>262</v>
      </c>
      <c r="E6" s="57" t="s">
        <v>263</v>
      </c>
      <c r="F6" s="57" t="s">
        <v>264</v>
      </c>
    </row>
    <row r="7" spans="2:7" ht="17.100000000000001" customHeight="1" x14ac:dyDescent="0.2">
      <c r="B7" s="82" t="s">
        <v>265</v>
      </c>
      <c r="C7" s="83"/>
      <c r="D7" s="83"/>
      <c r="E7" s="83"/>
      <c r="F7" s="84"/>
    </row>
    <row r="8" spans="2:7" ht="17.100000000000001" customHeight="1" x14ac:dyDescent="0.2">
      <c r="B8" s="59" t="s">
        <v>266</v>
      </c>
      <c r="C8" s="59" t="s">
        <v>144</v>
      </c>
      <c r="D8" s="59">
        <v>4</v>
      </c>
      <c r="E8" s="59">
        <v>1520000000</v>
      </c>
      <c r="F8" s="59">
        <v>577800000</v>
      </c>
    </row>
    <row r="9" spans="2:7" ht="17.100000000000001" customHeight="1" x14ac:dyDescent="0.2">
      <c r="B9" s="59" t="s">
        <v>217</v>
      </c>
      <c r="C9" s="59" t="s">
        <v>216</v>
      </c>
      <c r="D9" s="59">
        <v>35</v>
      </c>
      <c r="E9" s="59">
        <v>157300000</v>
      </c>
      <c r="F9" s="59">
        <v>116456363.89</v>
      </c>
    </row>
    <row r="10" spans="2:7" ht="17.100000000000001" customHeight="1" x14ac:dyDescent="0.2">
      <c r="B10" s="59" t="s">
        <v>267</v>
      </c>
      <c r="C10" s="59" t="s">
        <v>225</v>
      </c>
      <c r="D10" s="59">
        <v>1</v>
      </c>
      <c r="E10" s="59">
        <v>200000</v>
      </c>
      <c r="F10" s="59">
        <v>62000</v>
      </c>
    </row>
    <row r="11" spans="2:7" ht="17.100000000000001" customHeight="1" x14ac:dyDescent="0.2">
      <c r="B11" s="59" t="s">
        <v>73</v>
      </c>
      <c r="C11" s="59" t="s">
        <v>70</v>
      </c>
      <c r="D11" s="59">
        <v>1</v>
      </c>
      <c r="E11" s="59">
        <v>100000</v>
      </c>
      <c r="F11" s="59">
        <v>36000</v>
      </c>
    </row>
    <row r="12" spans="2:7" ht="17.100000000000001" customHeight="1" x14ac:dyDescent="0.2">
      <c r="B12" s="59" t="s">
        <v>190</v>
      </c>
      <c r="C12" s="59" t="s">
        <v>191</v>
      </c>
      <c r="D12" s="59">
        <v>2</v>
      </c>
      <c r="E12" s="59">
        <v>700000000</v>
      </c>
      <c r="F12" s="59">
        <v>630000000</v>
      </c>
    </row>
    <row r="13" spans="2:7" ht="17.100000000000001" customHeight="1" x14ac:dyDescent="0.2">
      <c r="B13" s="59" t="s">
        <v>137</v>
      </c>
      <c r="C13" s="59" t="s">
        <v>138</v>
      </c>
      <c r="D13" s="59">
        <v>1</v>
      </c>
      <c r="E13" s="59">
        <v>100000</v>
      </c>
      <c r="F13" s="59">
        <v>21000</v>
      </c>
    </row>
    <row r="14" spans="2:7" ht="17.100000000000001" customHeight="1" x14ac:dyDescent="0.2">
      <c r="B14" s="60" t="s">
        <v>268</v>
      </c>
      <c r="C14" s="61"/>
      <c r="D14" s="59">
        <f>SUM(D8:D13)</f>
        <v>44</v>
      </c>
      <c r="E14" s="59">
        <f>SUM(E8:E13)</f>
        <v>2377700000</v>
      </c>
      <c r="F14" s="59">
        <f>SUM(F8:F13)</f>
        <v>1324375363.8899999</v>
      </c>
    </row>
    <row r="15" spans="2:7" ht="17.100000000000001" customHeight="1" x14ac:dyDescent="0.2">
      <c r="B15" s="82" t="s">
        <v>21</v>
      </c>
      <c r="C15" s="83"/>
      <c r="D15" s="83"/>
      <c r="E15" s="83"/>
      <c r="F15" s="84"/>
      <c r="G15" s="62"/>
    </row>
    <row r="16" spans="2:7" ht="17.100000000000001" customHeight="1" x14ac:dyDescent="0.2">
      <c r="B16" s="59" t="s">
        <v>220</v>
      </c>
      <c r="C16" s="63" t="s">
        <v>221</v>
      </c>
      <c r="D16" s="63">
        <v>34</v>
      </c>
      <c r="E16" s="63">
        <v>15000000</v>
      </c>
      <c r="F16" s="59">
        <v>39882250</v>
      </c>
      <c r="G16" s="64"/>
    </row>
    <row r="17" spans="2:6" ht="17.100000000000001" customHeight="1" x14ac:dyDescent="0.2">
      <c r="B17" s="60" t="s">
        <v>269</v>
      </c>
      <c r="C17" s="63"/>
      <c r="D17" s="63">
        <f>SUM(D16)</f>
        <v>34</v>
      </c>
      <c r="E17" s="63">
        <f>SUM(E16)</f>
        <v>15000000</v>
      </c>
      <c r="F17" s="59">
        <f>SUM(F16)</f>
        <v>39882250</v>
      </c>
    </row>
    <row r="18" spans="2:6" ht="15.75" x14ac:dyDescent="0.2">
      <c r="B18" s="85" t="s">
        <v>270</v>
      </c>
      <c r="C18" s="86"/>
      <c r="D18" s="59">
        <f>D17+D14</f>
        <v>78</v>
      </c>
      <c r="E18" s="59">
        <f>E17+E14</f>
        <v>2392700000</v>
      </c>
      <c r="F18" s="59">
        <f>F17+F14</f>
        <v>1364257613.8899999</v>
      </c>
    </row>
    <row r="21" spans="2:6" ht="18" x14ac:dyDescent="0.2">
      <c r="B21" s="55"/>
      <c r="C21" s="81" t="s">
        <v>271</v>
      </c>
      <c r="D21" s="81"/>
      <c r="E21" s="55"/>
      <c r="F21" s="55"/>
    </row>
    <row r="22" spans="2:6" ht="15" x14ac:dyDescent="0.2">
      <c r="B22" s="56" t="s">
        <v>9</v>
      </c>
      <c r="C22" s="57" t="s">
        <v>10</v>
      </c>
      <c r="D22" s="58" t="s">
        <v>262</v>
      </c>
      <c r="E22" s="57" t="s">
        <v>263</v>
      </c>
      <c r="F22" s="57" t="s">
        <v>264</v>
      </c>
    </row>
    <row r="23" spans="2:6" ht="15.75" x14ac:dyDescent="0.2">
      <c r="B23" s="82" t="s">
        <v>265</v>
      </c>
      <c r="C23" s="83"/>
      <c r="D23" s="83"/>
      <c r="E23" s="83"/>
      <c r="F23" s="84"/>
    </row>
    <row r="24" spans="2:6" x14ac:dyDescent="0.2">
      <c r="B24" s="59" t="s">
        <v>272</v>
      </c>
      <c r="C24" s="63" t="s">
        <v>45</v>
      </c>
      <c r="D24" s="63">
        <v>7</v>
      </c>
      <c r="E24" s="63">
        <v>61000000</v>
      </c>
      <c r="F24" s="59">
        <v>20130000</v>
      </c>
    </row>
    <row r="25" spans="2:6" x14ac:dyDescent="0.2">
      <c r="B25" s="59" t="s">
        <v>113</v>
      </c>
      <c r="C25" s="63" t="s">
        <v>130</v>
      </c>
      <c r="D25" s="63">
        <v>5</v>
      </c>
      <c r="E25" s="63">
        <v>20133334</v>
      </c>
      <c r="F25" s="59">
        <v>9060000.3000000007</v>
      </c>
    </row>
    <row r="26" spans="2:6" x14ac:dyDescent="0.2">
      <c r="B26" s="59" t="s">
        <v>273</v>
      </c>
      <c r="C26" s="63" t="s">
        <v>124</v>
      </c>
      <c r="D26" s="63">
        <v>5</v>
      </c>
      <c r="E26" s="63">
        <v>16341075</v>
      </c>
      <c r="F26" s="59">
        <v>2124339.75</v>
      </c>
    </row>
    <row r="27" spans="2:6" x14ac:dyDescent="0.2">
      <c r="B27" s="59" t="s">
        <v>190</v>
      </c>
      <c r="C27" s="63" t="s">
        <v>191</v>
      </c>
      <c r="D27" s="63">
        <v>2</v>
      </c>
      <c r="E27" s="63">
        <v>700000000</v>
      </c>
      <c r="F27" s="59">
        <v>630000000</v>
      </c>
    </row>
    <row r="28" spans="2:6" ht="15" x14ac:dyDescent="0.2">
      <c r="B28" s="60" t="s">
        <v>268</v>
      </c>
      <c r="C28" s="61"/>
      <c r="D28" s="59">
        <f>SUM(D24:D27)</f>
        <v>19</v>
      </c>
      <c r="E28" s="59">
        <f>SUM(E24:E27)</f>
        <v>797474409</v>
      </c>
      <c r="F28" s="59">
        <f>SUM(F24:F27)</f>
        <v>661314340.04999995</v>
      </c>
    </row>
    <row r="29" spans="2:6" ht="15.75" x14ac:dyDescent="0.2">
      <c r="B29" s="82" t="s">
        <v>274</v>
      </c>
      <c r="C29" s="83"/>
      <c r="D29" s="83"/>
      <c r="E29" s="83"/>
      <c r="F29" s="84"/>
    </row>
    <row r="30" spans="2:6" x14ac:dyDescent="0.2">
      <c r="B30" s="59" t="s">
        <v>69</v>
      </c>
      <c r="C30" s="63" t="s">
        <v>68</v>
      </c>
      <c r="D30" s="59">
        <v>1</v>
      </c>
      <c r="E30" s="59">
        <v>30000</v>
      </c>
      <c r="F30" s="59">
        <v>687000</v>
      </c>
    </row>
    <row r="31" spans="2:6" ht="15" x14ac:dyDescent="0.2">
      <c r="B31" s="60" t="s">
        <v>275</v>
      </c>
      <c r="C31" s="61"/>
      <c r="D31" s="59">
        <f>SUM(D30)</f>
        <v>1</v>
      </c>
      <c r="E31" s="59">
        <f>SUM(E30)</f>
        <v>30000</v>
      </c>
      <c r="F31" s="59">
        <f>SUM(F30)</f>
        <v>687000</v>
      </c>
    </row>
    <row r="32" spans="2:6" ht="15.75" x14ac:dyDescent="0.2">
      <c r="B32" s="82" t="s">
        <v>95</v>
      </c>
      <c r="C32" s="83"/>
      <c r="D32" s="83"/>
      <c r="E32" s="83"/>
      <c r="F32" s="84"/>
    </row>
    <row r="33" spans="2:6" x14ac:dyDescent="0.2">
      <c r="B33" s="59" t="s">
        <v>276</v>
      </c>
      <c r="C33" s="59" t="s">
        <v>131</v>
      </c>
      <c r="D33" s="59">
        <v>11</v>
      </c>
      <c r="E33" s="59">
        <v>3100000</v>
      </c>
      <c r="F33" s="59">
        <v>13640000</v>
      </c>
    </row>
    <row r="34" spans="2:6" ht="15" x14ac:dyDescent="0.2">
      <c r="B34" s="60" t="s">
        <v>277</v>
      </c>
      <c r="C34" s="61"/>
      <c r="D34" s="59">
        <f>SUM(D33)</f>
        <v>11</v>
      </c>
      <c r="E34" s="59">
        <f>SUM(E33)</f>
        <v>3100000</v>
      </c>
      <c r="F34" s="59">
        <f>SUM(F33)</f>
        <v>13640000</v>
      </c>
    </row>
    <row r="35" spans="2:6" ht="15.75" x14ac:dyDescent="0.2">
      <c r="B35" s="85" t="s">
        <v>270</v>
      </c>
      <c r="C35" s="86"/>
      <c r="D35" s="59">
        <f>D34+D31+D28</f>
        <v>31</v>
      </c>
      <c r="E35" s="59">
        <f>E34+E31+E28</f>
        <v>800604409</v>
      </c>
      <c r="F35" s="59">
        <f>F34+F31+F28</f>
        <v>675641340.04999995</v>
      </c>
    </row>
    <row r="37" spans="2:6" ht="18" x14ac:dyDescent="0.25">
      <c r="B37" s="54" t="s">
        <v>278</v>
      </c>
      <c r="C37" s="54"/>
      <c r="D37" s="54"/>
      <c r="E37" s="54"/>
      <c r="F37" s="54"/>
    </row>
  </sheetData>
  <mergeCells count="11">
    <mergeCell ref="B18:C18"/>
    <mergeCell ref="B1:E1"/>
    <mergeCell ref="B2:F2"/>
    <mergeCell ref="C5:D5"/>
    <mergeCell ref="B7:F7"/>
    <mergeCell ref="B15:F15"/>
    <mergeCell ref="C21:D21"/>
    <mergeCell ref="B23:F23"/>
    <mergeCell ref="B29:F29"/>
    <mergeCell ref="B32:F32"/>
    <mergeCell ref="B35:C35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71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91" t="s">
        <v>252</v>
      </c>
      <c r="C1" s="91"/>
      <c r="D1" s="91"/>
      <c r="E1" s="91"/>
      <c r="F1" s="91"/>
      <c r="G1" s="91"/>
      <c r="H1" s="91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8" t="s">
        <v>50</v>
      </c>
      <c r="C3" s="89"/>
      <c r="D3" s="89"/>
      <c r="E3" s="89"/>
      <c r="F3" s="89"/>
      <c r="G3" s="89"/>
      <c r="H3" s="90"/>
    </row>
    <row r="4" spans="2:14" s="17" customFormat="1" ht="15.75" customHeight="1" x14ac:dyDescent="0.2">
      <c r="B4" s="7" t="s">
        <v>91</v>
      </c>
      <c r="C4" s="7" t="s">
        <v>92</v>
      </c>
      <c r="D4" s="13">
        <v>0.4</v>
      </c>
      <c r="E4" s="11">
        <v>0.4</v>
      </c>
      <c r="F4" s="10" t="s">
        <v>35</v>
      </c>
      <c r="G4" s="11" t="s">
        <v>29</v>
      </c>
      <c r="H4" s="11" t="s">
        <v>29</v>
      </c>
    </row>
    <row r="5" spans="2:14" s="17" customFormat="1" ht="15.75" customHeight="1" x14ac:dyDescent="0.2">
      <c r="B5" s="7" t="s">
        <v>101</v>
      </c>
      <c r="C5" s="7" t="s">
        <v>102</v>
      </c>
      <c r="D5" s="13">
        <v>1</v>
      </c>
      <c r="E5" s="11">
        <v>1</v>
      </c>
      <c r="F5" s="10" t="s">
        <v>35</v>
      </c>
      <c r="G5" s="11" t="s">
        <v>29</v>
      </c>
      <c r="H5" s="11" t="s">
        <v>29</v>
      </c>
    </row>
    <row r="6" spans="2:14" s="17" customFormat="1" ht="15.75" customHeight="1" x14ac:dyDescent="0.2">
      <c r="B6" s="7" t="s">
        <v>182</v>
      </c>
      <c r="C6" s="7" t="s">
        <v>183</v>
      </c>
      <c r="D6" s="13">
        <v>0.23</v>
      </c>
      <c r="E6" s="11">
        <v>0.23</v>
      </c>
      <c r="F6" s="10" t="s">
        <v>35</v>
      </c>
      <c r="G6" s="11" t="s">
        <v>29</v>
      </c>
      <c r="H6" s="11" t="s">
        <v>29</v>
      </c>
    </row>
    <row r="7" spans="2:14" s="17" customFormat="1" ht="15.75" customHeight="1" x14ac:dyDescent="0.2">
      <c r="B7" s="7" t="s">
        <v>193</v>
      </c>
      <c r="C7" s="7" t="s">
        <v>192</v>
      </c>
      <c r="D7" s="13">
        <v>0.15</v>
      </c>
      <c r="E7" s="11">
        <v>0.15</v>
      </c>
      <c r="F7" s="10" t="s">
        <v>35</v>
      </c>
      <c r="G7" s="11" t="s">
        <v>29</v>
      </c>
      <c r="H7" s="11" t="s">
        <v>29</v>
      </c>
    </row>
    <row r="8" spans="2:14" s="17" customFormat="1" ht="15.75" customHeight="1" x14ac:dyDescent="0.2">
      <c r="B8" s="7" t="s">
        <v>103</v>
      </c>
      <c r="C8" s="7" t="s">
        <v>104</v>
      </c>
      <c r="D8" s="13">
        <v>0.26</v>
      </c>
      <c r="E8" s="11">
        <v>0.26</v>
      </c>
      <c r="F8" s="10" t="s">
        <v>35</v>
      </c>
      <c r="G8" s="11" t="s">
        <v>29</v>
      </c>
      <c r="H8" s="11" t="s">
        <v>29</v>
      </c>
    </row>
    <row r="9" spans="2:14" s="17" customFormat="1" ht="15.75" customHeight="1" x14ac:dyDescent="0.2">
      <c r="B9" s="7" t="s">
        <v>85</v>
      </c>
      <c r="C9" s="7" t="s">
        <v>86</v>
      </c>
      <c r="D9" s="13">
        <v>1.02</v>
      </c>
      <c r="E9" s="11">
        <v>1.02</v>
      </c>
      <c r="F9" s="10" t="s">
        <v>35</v>
      </c>
      <c r="G9" s="11" t="s">
        <v>29</v>
      </c>
      <c r="H9" s="11" t="s">
        <v>29</v>
      </c>
    </row>
    <row r="10" spans="2:14" s="17" customFormat="1" ht="15.75" customHeight="1" x14ac:dyDescent="0.2">
      <c r="B10" s="7" t="s">
        <v>132</v>
      </c>
      <c r="C10" s="7" t="s">
        <v>133</v>
      </c>
      <c r="D10" s="13">
        <v>0.37</v>
      </c>
      <c r="E10" s="11">
        <v>0.37</v>
      </c>
      <c r="F10" s="10" t="s">
        <v>35</v>
      </c>
      <c r="G10" s="11" t="s">
        <v>29</v>
      </c>
      <c r="H10" s="11" t="s">
        <v>29</v>
      </c>
    </row>
    <row r="11" spans="2:14" s="17" customFormat="1" ht="15.75" customHeight="1" x14ac:dyDescent="0.2">
      <c r="B11" s="88" t="s">
        <v>95</v>
      </c>
      <c r="C11" s="89"/>
      <c r="D11" s="89"/>
      <c r="E11" s="89"/>
      <c r="F11" s="89"/>
      <c r="G11" s="89"/>
      <c r="H11" s="90"/>
    </row>
    <row r="12" spans="2:14" s="17" customFormat="1" ht="15.75" customHeight="1" x14ac:dyDescent="0.2">
      <c r="B12" s="7" t="s">
        <v>218</v>
      </c>
      <c r="C12" s="7" t="s">
        <v>219</v>
      </c>
      <c r="D12" s="13">
        <v>2.75</v>
      </c>
      <c r="E12" s="11">
        <v>2.75</v>
      </c>
      <c r="F12" s="10" t="s">
        <v>35</v>
      </c>
      <c r="G12" s="11" t="s">
        <v>29</v>
      </c>
      <c r="H12" s="11" t="s">
        <v>29</v>
      </c>
    </row>
    <row r="13" spans="2:14" s="17" customFormat="1" ht="15" customHeight="1" x14ac:dyDescent="0.2">
      <c r="B13" s="88" t="s">
        <v>48</v>
      </c>
      <c r="C13" s="89"/>
      <c r="D13" s="89"/>
      <c r="E13" s="89"/>
      <c r="F13" s="89"/>
      <c r="G13" s="89"/>
      <c r="H13" s="90"/>
    </row>
    <row r="14" spans="2:14" s="17" customFormat="1" ht="15" customHeight="1" x14ac:dyDescent="0.2">
      <c r="B14" s="7" t="s">
        <v>168</v>
      </c>
      <c r="C14" s="7" t="s">
        <v>169</v>
      </c>
      <c r="D14" s="13">
        <v>0.33</v>
      </c>
      <c r="E14" s="11">
        <v>0.33</v>
      </c>
      <c r="F14" s="10" t="s">
        <v>35</v>
      </c>
      <c r="G14" s="11" t="s">
        <v>29</v>
      </c>
      <c r="H14" s="11" t="s">
        <v>29</v>
      </c>
    </row>
    <row r="15" spans="2:14" s="17" customFormat="1" ht="15" customHeight="1" x14ac:dyDescent="0.2">
      <c r="B15" s="7" t="s">
        <v>208</v>
      </c>
      <c r="C15" s="7" t="s">
        <v>209</v>
      </c>
      <c r="D15" s="13">
        <v>0.94</v>
      </c>
      <c r="E15" s="11">
        <v>0.94</v>
      </c>
      <c r="F15" s="10" t="s">
        <v>35</v>
      </c>
      <c r="G15" s="11" t="s">
        <v>29</v>
      </c>
      <c r="H15" s="11" t="s">
        <v>29</v>
      </c>
    </row>
    <row r="16" spans="2:14" s="17" customFormat="1" ht="15" customHeight="1" x14ac:dyDescent="0.2">
      <c r="B16" s="7" t="s">
        <v>234</v>
      </c>
      <c r="C16" s="7" t="s">
        <v>235</v>
      </c>
      <c r="D16" s="13">
        <v>0.56999999999999995</v>
      </c>
      <c r="E16" s="11">
        <v>0.55000000000000004</v>
      </c>
      <c r="F16" s="10" t="s">
        <v>35</v>
      </c>
      <c r="G16" s="11" t="s">
        <v>29</v>
      </c>
      <c r="H16" s="11" t="s">
        <v>29</v>
      </c>
    </row>
    <row r="17" spans="2:8" s="17" customFormat="1" ht="15" customHeight="1" x14ac:dyDescent="0.2">
      <c r="B17" s="88" t="s">
        <v>28</v>
      </c>
      <c r="C17" s="89"/>
      <c r="D17" s="89"/>
      <c r="E17" s="89"/>
      <c r="F17" s="89"/>
      <c r="G17" s="89"/>
      <c r="H17" s="90"/>
    </row>
    <row r="18" spans="2:8" s="17" customFormat="1" ht="15" customHeight="1" x14ac:dyDescent="0.2">
      <c r="B18" s="41" t="s">
        <v>204</v>
      </c>
      <c r="C18" s="7" t="s">
        <v>205</v>
      </c>
      <c r="D18" s="13">
        <v>0.89</v>
      </c>
      <c r="E18" s="11">
        <v>0.89</v>
      </c>
      <c r="F18" s="10" t="s">
        <v>35</v>
      </c>
      <c r="G18" s="11" t="s">
        <v>29</v>
      </c>
      <c r="H18" s="11" t="s">
        <v>29</v>
      </c>
    </row>
    <row r="19" spans="2:8" s="17" customFormat="1" ht="15" customHeight="1" x14ac:dyDescent="0.2">
      <c r="B19" s="6" t="s">
        <v>141</v>
      </c>
      <c r="C19" s="6" t="s">
        <v>142</v>
      </c>
      <c r="D19" s="13">
        <v>0.42</v>
      </c>
      <c r="E19" s="11">
        <v>0.42</v>
      </c>
      <c r="F19" s="10" t="s">
        <v>35</v>
      </c>
      <c r="G19" s="11" t="s">
        <v>29</v>
      </c>
      <c r="H19" s="11" t="s">
        <v>29</v>
      </c>
    </row>
    <row r="20" spans="2:8" s="17" customFormat="1" ht="15" customHeight="1" x14ac:dyDescent="0.2">
      <c r="B20" s="88" t="s">
        <v>21</v>
      </c>
      <c r="C20" s="89"/>
      <c r="D20" s="89"/>
      <c r="E20" s="89"/>
      <c r="F20" s="89"/>
      <c r="G20" s="89"/>
      <c r="H20" s="90"/>
    </row>
    <row r="21" spans="2:8" s="17" customFormat="1" ht="15" customHeight="1" x14ac:dyDescent="0.2">
      <c r="B21" s="7" t="s">
        <v>214</v>
      </c>
      <c r="C21" s="7" t="s">
        <v>215</v>
      </c>
      <c r="D21" s="13">
        <v>0.36</v>
      </c>
      <c r="E21" s="11">
        <v>0.36</v>
      </c>
      <c r="F21" s="10" t="s">
        <v>35</v>
      </c>
      <c r="G21" s="11" t="s">
        <v>29</v>
      </c>
      <c r="H21" s="11" t="s">
        <v>29</v>
      </c>
    </row>
    <row r="22" spans="2:8" s="17" customFormat="1" ht="15" customHeight="1" x14ac:dyDescent="0.2">
      <c r="B22" s="6" t="s">
        <v>134</v>
      </c>
      <c r="C22" s="6" t="s">
        <v>135</v>
      </c>
      <c r="D22" s="13">
        <v>0.59</v>
      </c>
      <c r="E22" s="11">
        <v>0.59</v>
      </c>
      <c r="F22" s="10" t="s">
        <v>35</v>
      </c>
      <c r="G22" s="11" t="s">
        <v>29</v>
      </c>
      <c r="H22" s="11" t="s">
        <v>29</v>
      </c>
    </row>
    <row r="23" spans="2:8" s="17" customFormat="1" ht="15" customHeight="1" x14ac:dyDescent="0.2">
      <c r="B23" s="88" t="s">
        <v>23</v>
      </c>
      <c r="C23" s="89"/>
      <c r="D23" s="89"/>
      <c r="E23" s="89"/>
      <c r="F23" s="89"/>
      <c r="G23" s="89"/>
      <c r="H23" s="90"/>
    </row>
    <row r="24" spans="2:8" s="17" customFormat="1" ht="15" customHeight="1" x14ac:dyDescent="0.2">
      <c r="B24" s="7" t="s">
        <v>37</v>
      </c>
      <c r="C24" s="7" t="s">
        <v>43</v>
      </c>
      <c r="D24" s="13">
        <v>1.3</v>
      </c>
      <c r="E24" s="11">
        <v>1.3</v>
      </c>
      <c r="F24" s="10" t="s">
        <v>35</v>
      </c>
      <c r="G24" s="11" t="s">
        <v>29</v>
      </c>
      <c r="H24" s="11" t="s">
        <v>29</v>
      </c>
    </row>
    <row r="25" spans="2:8" s="17" customFormat="1" ht="15" customHeight="1" x14ac:dyDescent="0.2">
      <c r="B25" s="7" t="s">
        <v>116</v>
      </c>
      <c r="C25" s="7" t="s">
        <v>117</v>
      </c>
      <c r="D25" s="13">
        <v>0.55000000000000004</v>
      </c>
      <c r="E25" s="11">
        <v>0.55000000000000004</v>
      </c>
      <c r="F25" s="10" t="s">
        <v>35</v>
      </c>
      <c r="G25" s="11" t="s">
        <v>29</v>
      </c>
      <c r="H25" s="11" t="s">
        <v>29</v>
      </c>
    </row>
    <row r="26" spans="2:8" s="17" customFormat="1" ht="15" customHeight="1" x14ac:dyDescent="0.2">
      <c r="B26" s="7" t="s">
        <v>122</v>
      </c>
      <c r="C26" s="7" t="s">
        <v>125</v>
      </c>
      <c r="D26" s="13">
        <v>0.6</v>
      </c>
      <c r="E26" s="11">
        <v>0.6</v>
      </c>
      <c r="F26" s="10" t="s">
        <v>35</v>
      </c>
      <c r="G26" s="11" t="s">
        <v>29</v>
      </c>
      <c r="H26" s="11" t="s">
        <v>29</v>
      </c>
    </row>
    <row r="27" spans="2:8" s="17" customFormat="1" ht="15" customHeight="1" x14ac:dyDescent="0.2">
      <c r="B27" s="6" t="s">
        <v>195</v>
      </c>
      <c r="C27" s="6" t="s">
        <v>194</v>
      </c>
      <c r="D27" s="13">
        <v>0.31</v>
      </c>
      <c r="E27" s="11">
        <v>0.31</v>
      </c>
      <c r="F27" s="10" t="s">
        <v>35</v>
      </c>
      <c r="G27" s="11" t="s">
        <v>29</v>
      </c>
      <c r="H27" s="11" t="s">
        <v>29</v>
      </c>
    </row>
    <row r="28" spans="2:8" s="17" customFormat="1" ht="15" customHeight="1" x14ac:dyDescent="0.2">
      <c r="B28" s="6" t="s">
        <v>230</v>
      </c>
      <c r="C28" s="6" t="s">
        <v>229</v>
      </c>
      <c r="D28" s="13">
        <v>1.7</v>
      </c>
      <c r="E28" s="11">
        <v>1.7</v>
      </c>
      <c r="F28" s="10" t="s">
        <v>35</v>
      </c>
      <c r="G28" s="11" t="s">
        <v>29</v>
      </c>
      <c r="H28" s="11" t="s">
        <v>29</v>
      </c>
    </row>
    <row r="29" spans="2:8" s="17" customFormat="1" ht="15" customHeight="1" x14ac:dyDescent="0.2">
      <c r="B29" s="6" t="s">
        <v>173</v>
      </c>
      <c r="C29" s="6" t="s">
        <v>172</v>
      </c>
      <c r="D29" s="13">
        <v>6.57</v>
      </c>
      <c r="E29" s="11">
        <v>6.6</v>
      </c>
      <c r="F29" s="10" t="s">
        <v>35</v>
      </c>
      <c r="G29" s="11" t="s">
        <v>29</v>
      </c>
      <c r="H29" s="11" t="s">
        <v>29</v>
      </c>
    </row>
    <row r="30" spans="2:8" s="17" customFormat="1" ht="15" customHeight="1" x14ac:dyDescent="0.2">
      <c r="B30" s="7" t="s">
        <v>181</v>
      </c>
      <c r="C30" s="7" t="s">
        <v>180</v>
      </c>
      <c r="D30" s="13">
        <v>1.35</v>
      </c>
      <c r="E30" s="11">
        <v>1.35</v>
      </c>
      <c r="F30" s="10" t="s">
        <v>35</v>
      </c>
      <c r="G30" s="11" t="s">
        <v>29</v>
      </c>
      <c r="H30" s="11" t="s">
        <v>29</v>
      </c>
    </row>
    <row r="31" spans="2:8" s="17" customFormat="1" ht="15" customHeight="1" x14ac:dyDescent="0.2">
      <c r="B31" s="88" t="s">
        <v>25</v>
      </c>
      <c r="C31" s="89"/>
      <c r="D31" s="89"/>
      <c r="E31" s="89"/>
      <c r="F31" s="89"/>
      <c r="G31" s="89"/>
      <c r="H31" s="90"/>
    </row>
    <row r="32" spans="2:8" s="17" customFormat="1" ht="15" customHeight="1" x14ac:dyDescent="0.2">
      <c r="B32" s="7" t="s">
        <v>118</v>
      </c>
      <c r="C32" s="7" t="s">
        <v>119</v>
      </c>
      <c r="D32" s="13">
        <v>1.57</v>
      </c>
      <c r="E32" s="11">
        <v>1.57</v>
      </c>
      <c r="F32" s="10" t="s">
        <v>35</v>
      </c>
      <c r="G32" s="11" t="s">
        <v>29</v>
      </c>
      <c r="H32" s="11" t="s">
        <v>29</v>
      </c>
    </row>
    <row r="33" spans="2:12" s="17" customFormat="1" ht="15" customHeight="1" x14ac:dyDescent="0.2">
      <c r="B33" s="7" t="s">
        <v>139</v>
      </c>
      <c r="C33" s="7" t="s">
        <v>140</v>
      </c>
      <c r="D33" s="13">
        <v>12.45</v>
      </c>
      <c r="E33" s="11">
        <v>12.45</v>
      </c>
      <c r="F33" s="10" t="s">
        <v>35</v>
      </c>
      <c r="G33" s="11" t="s">
        <v>29</v>
      </c>
      <c r="H33" s="11" t="s">
        <v>29</v>
      </c>
    </row>
    <row r="34" spans="2:12" s="17" customFormat="1" ht="15" customHeight="1" x14ac:dyDescent="0.2">
      <c r="B34" s="6" t="s">
        <v>167</v>
      </c>
      <c r="C34" s="7" t="s">
        <v>166</v>
      </c>
      <c r="D34" s="13">
        <v>11.01</v>
      </c>
      <c r="E34" s="11">
        <v>11.05</v>
      </c>
      <c r="F34" s="10" t="s">
        <v>35</v>
      </c>
      <c r="G34" s="11" t="s">
        <v>29</v>
      </c>
      <c r="H34" s="11" t="s">
        <v>29</v>
      </c>
      <c r="J34" s="51"/>
      <c r="K34" s="51"/>
      <c r="L34" s="52"/>
    </row>
    <row r="35" spans="2:12" s="17" customFormat="1" ht="15" customHeight="1" x14ac:dyDescent="0.2">
      <c r="B35" s="6" t="s">
        <v>203</v>
      </c>
      <c r="C35" s="7" t="s">
        <v>202</v>
      </c>
      <c r="D35" s="13">
        <v>3.83</v>
      </c>
      <c r="E35" s="11">
        <v>3.83</v>
      </c>
      <c r="F35" s="10" t="s">
        <v>35</v>
      </c>
      <c r="G35" s="11" t="s">
        <v>29</v>
      </c>
      <c r="H35" s="11" t="s">
        <v>29</v>
      </c>
      <c r="J35" s="51"/>
      <c r="K35" s="51"/>
      <c r="L35" s="52"/>
    </row>
    <row r="36" spans="2:12" s="17" customFormat="1" ht="15" customHeight="1" x14ac:dyDescent="0.2">
      <c r="B36" s="88" t="s">
        <v>41</v>
      </c>
      <c r="C36" s="89"/>
      <c r="D36" s="89"/>
      <c r="E36" s="89"/>
      <c r="F36" s="89"/>
      <c r="G36" s="89"/>
      <c r="H36" s="90"/>
    </row>
    <row r="37" spans="2:12" s="17" customFormat="1" ht="15" customHeight="1" x14ac:dyDescent="0.2">
      <c r="B37" s="7" t="s">
        <v>87</v>
      </c>
      <c r="C37" s="7" t="s">
        <v>88</v>
      </c>
      <c r="D37" s="13">
        <v>1.4</v>
      </c>
      <c r="E37" s="11">
        <v>1.4</v>
      </c>
      <c r="F37" s="10" t="s">
        <v>35</v>
      </c>
      <c r="G37" s="11" t="s">
        <v>29</v>
      </c>
      <c r="H37" s="11" t="s">
        <v>29</v>
      </c>
    </row>
    <row r="38" spans="2:12" s="17" customFormat="1" ht="15" customHeight="1" x14ac:dyDescent="0.2">
      <c r="B38" s="6" t="s">
        <v>74</v>
      </c>
      <c r="C38" s="6" t="s">
        <v>75</v>
      </c>
      <c r="D38" s="15">
        <v>7.3</v>
      </c>
      <c r="E38" s="11">
        <v>7.3</v>
      </c>
      <c r="F38" s="10" t="s">
        <v>35</v>
      </c>
      <c r="G38" s="11" t="s">
        <v>29</v>
      </c>
      <c r="H38" s="11" t="s">
        <v>29</v>
      </c>
    </row>
    <row r="39" spans="2:12" s="17" customFormat="1" ht="15" customHeight="1" x14ac:dyDescent="0.2">
      <c r="B39" s="7" t="s">
        <v>65</v>
      </c>
      <c r="C39" s="7" t="s">
        <v>66</v>
      </c>
      <c r="D39" s="13">
        <v>7.5</v>
      </c>
      <c r="E39" s="11">
        <v>7.5</v>
      </c>
      <c r="F39" s="10" t="s">
        <v>35</v>
      </c>
      <c r="G39" s="11" t="s">
        <v>29</v>
      </c>
      <c r="H39" s="11" t="s">
        <v>29</v>
      </c>
    </row>
    <row r="40" spans="2:12" s="17" customFormat="1" ht="15" customHeight="1" x14ac:dyDescent="0.2">
      <c r="B40" s="7" t="s">
        <v>145</v>
      </c>
      <c r="C40" s="7" t="s">
        <v>146</v>
      </c>
      <c r="D40" s="13">
        <v>0.54</v>
      </c>
      <c r="E40" s="11">
        <v>0.54</v>
      </c>
      <c r="F40" s="10" t="s">
        <v>35</v>
      </c>
      <c r="G40" s="11" t="s">
        <v>29</v>
      </c>
      <c r="H40" s="11" t="s">
        <v>29</v>
      </c>
    </row>
    <row r="41" spans="2:12" s="17" customFormat="1" ht="15" customHeight="1" x14ac:dyDescent="0.2">
      <c r="B41" s="6" t="s">
        <v>120</v>
      </c>
      <c r="C41" s="6" t="s">
        <v>121</v>
      </c>
      <c r="D41" s="13">
        <v>2.37</v>
      </c>
      <c r="E41" s="11">
        <v>2.31</v>
      </c>
      <c r="F41" s="10" t="s">
        <v>35</v>
      </c>
      <c r="G41" s="11" t="s">
        <v>29</v>
      </c>
      <c r="H41" s="11" t="s">
        <v>29</v>
      </c>
    </row>
    <row r="42" spans="2:12" s="17" customFormat="1" ht="53.25" customHeight="1" x14ac:dyDescent="0.2">
      <c r="B42" s="7" t="s">
        <v>9</v>
      </c>
      <c r="C42" s="12" t="s">
        <v>10</v>
      </c>
      <c r="D42" s="1" t="s">
        <v>30</v>
      </c>
      <c r="E42" s="1" t="s">
        <v>16</v>
      </c>
      <c r="F42" s="10" t="s">
        <v>31</v>
      </c>
      <c r="G42" s="1" t="s">
        <v>32</v>
      </c>
      <c r="H42" s="1" t="s">
        <v>33</v>
      </c>
      <c r="I42"/>
    </row>
    <row r="43" spans="2:12" s="17" customFormat="1" ht="15" customHeight="1" x14ac:dyDescent="0.2">
      <c r="B43" s="88" t="s">
        <v>50</v>
      </c>
      <c r="C43" s="89"/>
      <c r="D43" s="89"/>
      <c r="E43" s="89"/>
      <c r="F43" s="89"/>
      <c r="G43" s="89"/>
      <c r="H43" s="90"/>
    </row>
    <row r="44" spans="2:12" s="17" customFormat="1" ht="15" customHeight="1" x14ac:dyDescent="0.2">
      <c r="B44" s="7" t="s">
        <v>200</v>
      </c>
      <c r="C44" s="7" t="s">
        <v>201</v>
      </c>
      <c r="D44" s="13">
        <v>0.7</v>
      </c>
      <c r="E44" s="11">
        <v>0.7</v>
      </c>
      <c r="F44" s="10" t="s">
        <v>35</v>
      </c>
      <c r="G44" s="11" t="s">
        <v>29</v>
      </c>
      <c r="H44" s="11" t="s">
        <v>29</v>
      </c>
    </row>
    <row r="45" spans="2:12" s="17" customFormat="1" ht="16.5" customHeight="1" x14ac:dyDescent="0.2">
      <c r="B45" s="88" t="s">
        <v>48</v>
      </c>
      <c r="C45" s="89"/>
      <c r="D45" s="89"/>
      <c r="E45" s="89"/>
      <c r="F45" s="89"/>
      <c r="G45" s="89"/>
      <c r="H45" s="90"/>
      <c r="I45"/>
    </row>
    <row r="46" spans="2:12" s="17" customFormat="1" ht="16.5" customHeight="1" x14ac:dyDescent="0.2">
      <c r="B46" s="7" t="s">
        <v>46</v>
      </c>
      <c r="C46" s="12" t="s">
        <v>47</v>
      </c>
      <c r="D46" s="13">
        <v>0.64</v>
      </c>
      <c r="E46" s="11">
        <v>0.64</v>
      </c>
      <c r="F46" s="10" t="s">
        <v>35</v>
      </c>
      <c r="G46" s="29" t="s">
        <v>29</v>
      </c>
      <c r="H46" s="11" t="s">
        <v>29</v>
      </c>
      <c r="I46"/>
    </row>
    <row r="47" spans="2:12" s="17" customFormat="1" ht="15" customHeight="1" x14ac:dyDescent="0.2">
      <c r="B47" s="88" t="s">
        <v>28</v>
      </c>
      <c r="C47" s="89"/>
      <c r="D47" s="89"/>
      <c r="E47" s="89"/>
      <c r="F47" s="89"/>
      <c r="G47" s="89"/>
      <c r="H47" s="90"/>
      <c r="I47"/>
    </row>
    <row r="48" spans="2:12" s="17" customFormat="1" ht="13.5" customHeight="1" x14ac:dyDescent="0.2">
      <c r="B48" s="7" t="s">
        <v>128</v>
      </c>
      <c r="C48" s="12" t="s">
        <v>129</v>
      </c>
      <c r="D48" s="13">
        <v>1</v>
      </c>
      <c r="E48" s="11">
        <v>1</v>
      </c>
      <c r="F48" s="10" t="s">
        <v>35</v>
      </c>
      <c r="G48" s="29" t="s">
        <v>29</v>
      </c>
      <c r="H48" s="11" t="s">
        <v>29</v>
      </c>
    </row>
    <row r="49" spans="2:10" s="17" customFormat="1" ht="13.5" customHeight="1" x14ac:dyDescent="0.2">
      <c r="B49" s="7" t="s">
        <v>62</v>
      </c>
      <c r="C49" s="7" t="s">
        <v>63</v>
      </c>
      <c r="D49" s="13">
        <v>1.4</v>
      </c>
      <c r="E49" s="11">
        <v>1.4</v>
      </c>
      <c r="F49" s="10" t="s">
        <v>35</v>
      </c>
      <c r="G49" s="29" t="s">
        <v>29</v>
      </c>
      <c r="H49" s="11" t="s">
        <v>29</v>
      </c>
    </row>
    <row r="50" spans="2:10" s="17" customFormat="1" ht="13.5" customHeight="1" x14ac:dyDescent="0.2">
      <c r="B50" s="7" t="s">
        <v>184</v>
      </c>
      <c r="C50" s="7" t="s">
        <v>185</v>
      </c>
      <c r="D50" s="13">
        <v>0.19</v>
      </c>
      <c r="E50" s="11">
        <v>0.2</v>
      </c>
      <c r="F50" s="10" t="s">
        <v>35</v>
      </c>
      <c r="G50" s="29" t="s">
        <v>29</v>
      </c>
      <c r="H50" s="11" t="s">
        <v>29</v>
      </c>
    </row>
    <row r="51" spans="2:10" s="17" customFormat="1" ht="13.5" customHeight="1" x14ac:dyDescent="0.2">
      <c r="B51" s="7" t="s">
        <v>164</v>
      </c>
      <c r="C51" s="7" t="s">
        <v>165</v>
      </c>
      <c r="D51" s="13">
        <v>0.72</v>
      </c>
      <c r="E51" s="11">
        <v>0.72</v>
      </c>
      <c r="F51" s="10" t="s">
        <v>35</v>
      </c>
      <c r="G51" s="29" t="s">
        <v>29</v>
      </c>
      <c r="H51" s="11" t="s">
        <v>29</v>
      </c>
      <c r="I51" s="51"/>
      <c r="J51" s="51"/>
    </row>
    <row r="52" spans="2:10" s="17" customFormat="1" ht="15" customHeight="1" x14ac:dyDescent="0.2">
      <c r="B52" s="88" t="s">
        <v>89</v>
      </c>
      <c r="C52" s="89"/>
      <c r="D52" s="89"/>
      <c r="E52" s="89"/>
      <c r="F52" s="89"/>
      <c r="G52" s="89"/>
      <c r="H52" s="90"/>
      <c r="I52"/>
    </row>
    <row r="53" spans="2:10" s="17" customFormat="1" ht="15" customHeight="1" x14ac:dyDescent="0.2">
      <c r="B53" s="7" t="s">
        <v>98</v>
      </c>
      <c r="C53" s="12" t="s">
        <v>99</v>
      </c>
      <c r="D53" s="13">
        <v>1</v>
      </c>
      <c r="E53" s="11">
        <v>1</v>
      </c>
      <c r="F53" s="10" t="s">
        <v>35</v>
      </c>
      <c r="G53" s="29" t="s">
        <v>29</v>
      </c>
      <c r="H53" s="11" t="s">
        <v>29</v>
      </c>
    </row>
    <row r="54" spans="2:10" s="17" customFormat="1" ht="15" customHeight="1" x14ac:dyDescent="0.2">
      <c r="B54" s="7" t="s">
        <v>57</v>
      </c>
      <c r="C54" s="12" t="s">
        <v>58</v>
      </c>
      <c r="D54" s="13" t="s">
        <v>29</v>
      </c>
      <c r="E54" s="11" t="s">
        <v>29</v>
      </c>
      <c r="F54" s="10" t="s">
        <v>35</v>
      </c>
      <c r="G54" s="29" t="s">
        <v>29</v>
      </c>
      <c r="H54" s="11" t="s">
        <v>29</v>
      </c>
      <c r="I54"/>
    </row>
    <row r="55" spans="2:10" s="17" customFormat="1" ht="15" customHeight="1" x14ac:dyDescent="0.2">
      <c r="B55" s="7" t="s">
        <v>111</v>
      </c>
      <c r="C55" s="7" t="s">
        <v>112</v>
      </c>
      <c r="D55" s="13" t="s">
        <v>29</v>
      </c>
      <c r="E55" s="11" t="s">
        <v>29</v>
      </c>
      <c r="F55" s="10" t="s">
        <v>35</v>
      </c>
      <c r="G55" s="29" t="s">
        <v>29</v>
      </c>
      <c r="H55" s="11" t="s">
        <v>29</v>
      </c>
    </row>
    <row r="56" spans="2:10" s="17" customFormat="1" ht="15" customHeight="1" x14ac:dyDescent="0.2">
      <c r="B56" s="7" t="s">
        <v>114</v>
      </c>
      <c r="C56" s="7" t="s">
        <v>115</v>
      </c>
      <c r="D56" s="13" t="s">
        <v>29</v>
      </c>
      <c r="E56" s="11" t="s">
        <v>29</v>
      </c>
      <c r="F56" s="10" t="s">
        <v>35</v>
      </c>
      <c r="G56" s="29" t="s">
        <v>29</v>
      </c>
      <c r="H56" s="11" t="s">
        <v>29</v>
      </c>
    </row>
    <row r="57" spans="2:10" s="17" customFormat="1" ht="15" customHeight="1" x14ac:dyDescent="0.2">
      <c r="B57" s="7" t="s">
        <v>149</v>
      </c>
      <c r="C57" s="7" t="s">
        <v>150</v>
      </c>
      <c r="D57" s="13" t="s">
        <v>29</v>
      </c>
      <c r="E57" s="11" t="s">
        <v>29</v>
      </c>
      <c r="F57" s="10" t="s">
        <v>35</v>
      </c>
      <c r="G57" s="29" t="s">
        <v>29</v>
      </c>
      <c r="H57" s="11" t="s">
        <v>29</v>
      </c>
    </row>
    <row r="58" spans="2:10" s="17" customFormat="1" ht="15" customHeight="1" x14ac:dyDescent="0.2">
      <c r="B58" s="7" t="s">
        <v>176</v>
      </c>
      <c r="C58" s="7" t="s">
        <v>177</v>
      </c>
      <c r="D58" s="13" t="s">
        <v>29</v>
      </c>
      <c r="E58" s="11" t="s">
        <v>29</v>
      </c>
      <c r="F58" s="10" t="s">
        <v>35</v>
      </c>
      <c r="G58" s="29" t="s">
        <v>29</v>
      </c>
      <c r="H58" s="11" t="s">
        <v>29</v>
      </c>
    </row>
    <row r="59" spans="2:10" s="17" customFormat="1" ht="15" customHeight="1" x14ac:dyDescent="0.2">
      <c r="B59" s="7" t="s">
        <v>178</v>
      </c>
      <c r="C59" s="7" t="s">
        <v>179</v>
      </c>
      <c r="D59" s="13" t="s">
        <v>29</v>
      </c>
      <c r="E59" s="11" t="s">
        <v>29</v>
      </c>
      <c r="F59" s="10" t="s">
        <v>35</v>
      </c>
      <c r="G59" s="29" t="s">
        <v>29</v>
      </c>
      <c r="H59" s="11" t="s">
        <v>29</v>
      </c>
    </row>
    <row r="60" spans="2:10" s="17" customFormat="1" ht="15" customHeight="1" x14ac:dyDescent="0.2">
      <c r="B60" s="7" t="s">
        <v>53</v>
      </c>
      <c r="C60" s="7" t="s">
        <v>52</v>
      </c>
      <c r="D60" s="13">
        <v>2.5499999999999998</v>
      </c>
      <c r="E60" s="11">
        <v>2.5499999999999998</v>
      </c>
      <c r="F60" s="10" t="s">
        <v>35</v>
      </c>
      <c r="G60" s="29" t="s">
        <v>29</v>
      </c>
      <c r="H60" s="11" t="s">
        <v>29</v>
      </c>
    </row>
    <row r="61" spans="2:10" s="17" customFormat="1" ht="15" customHeight="1" x14ac:dyDescent="0.2">
      <c r="B61" s="7" t="s">
        <v>227</v>
      </c>
      <c r="C61" s="7" t="s">
        <v>228</v>
      </c>
      <c r="D61" s="11" t="s">
        <v>29</v>
      </c>
      <c r="E61" s="11" t="s">
        <v>29</v>
      </c>
      <c r="F61" s="10" t="s">
        <v>35</v>
      </c>
      <c r="G61" s="29" t="s">
        <v>29</v>
      </c>
      <c r="H61" s="11" t="s">
        <v>29</v>
      </c>
    </row>
    <row r="62" spans="2:10" s="17" customFormat="1" ht="15" customHeight="1" x14ac:dyDescent="0.2">
      <c r="B62" s="88" t="s">
        <v>21</v>
      </c>
      <c r="C62" s="89"/>
      <c r="D62" s="89"/>
      <c r="E62" s="89"/>
      <c r="F62" s="89"/>
      <c r="G62" s="89"/>
      <c r="H62" s="38"/>
    </row>
    <row r="63" spans="2:10" s="17" customFormat="1" ht="15" customHeight="1" x14ac:dyDescent="0.2">
      <c r="B63" s="7" t="s">
        <v>109</v>
      </c>
      <c r="C63" s="7" t="s">
        <v>110</v>
      </c>
      <c r="D63" s="13">
        <v>0.45</v>
      </c>
      <c r="E63" s="11">
        <v>0.45</v>
      </c>
      <c r="F63" s="10" t="s">
        <v>35</v>
      </c>
      <c r="G63" s="29" t="s">
        <v>29</v>
      </c>
      <c r="H63" s="10" t="s">
        <v>29</v>
      </c>
    </row>
    <row r="64" spans="2:10" s="17" customFormat="1" ht="15" customHeight="1" x14ac:dyDescent="0.2">
      <c r="B64" s="88" t="s">
        <v>23</v>
      </c>
      <c r="C64" s="89"/>
      <c r="D64" s="89"/>
      <c r="E64" s="89"/>
      <c r="F64" s="89"/>
      <c r="G64" s="89"/>
      <c r="H64" s="38"/>
    </row>
    <row r="65" spans="2:8" s="17" customFormat="1" ht="15" customHeight="1" x14ac:dyDescent="0.2">
      <c r="B65" s="7" t="s">
        <v>55</v>
      </c>
      <c r="C65" s="7" t="s">
        <v>56</v>
      </c>
      <c r="D65" s="13">
        <v>70</v>
      </c>
      <c r="E65" s="11">
        <v>70</v>
      </c>
      <c r="F65" s="10" t="s">
        <v>35</v>
      </c>
      <c r="G65" s="29" t="s">
        <v>29</v>
      </c>
      <c r="H65" s="10" t="s">
        <v>29</v>
      </c>
    </row>
    <row r="66" spans="2:8" ht="15" x14ac:dyDescent="0.2">
      <c r="B66" s="88" t="s">
        <v>25</v>
      </c>
      <c r="C66" s="89"/>
      <c r="D66" s="89"/>
      <c r="E66" s="89"/>
      <c r="F66" s="89"/>
      <c r="G66" s="89"/>
      <c r="H66" s="90"/>
    </row>
    <row r="67" spans="2:8" ht="15" x14ac:dyDescent="0.2">
      <c r="B67" s="6" t="s">
        <v>198</v>
      </c>
      <c r="C67" s="6" t="s">
        <v>199</v>
      </c>
      <c r="D67" s="15">
        <v>4.49</v>
      </c>
      <c r="E67" s="15">
        <v>4.49</v>
      </c>
      <c r="F67" s="10" t="s">
        <v>35</v>
      </c>
      <c r="G67" s="29" t="s">
        <v>29</v>
      </c>
      <c r="H67" s="10" t="s">
        <v>29</v>
      </c>
    </row>
    <row r="69" spans="2:8" x14ac:dyDescent="0.2">
      <c r="B69" s="17"/>
      <c r="C69" s="17"/>
      <c r="D69" s="17"/>
      <c r="F69" s="17"/>
      <c r="G69" s="17"/>
      <c r="H69" s="17"/>
    </row>
    <row r="70" spans="2:8" x14ac:dyDescent="0.2">
      <c r="B70" s="17"/>
      <c r="C70" s="17"/>
      <c r="D70" s="17"/>
      <c r="F70" s="17"/>
      <c r="G70" s="17"/>
      <c r="H70" s="17"/>
    </row>
    <row r="71" spans="2:8" x14ac:dyDescent="0.2">
      <c r="B71" s="17"/>
      <c r="C71" s="17"/>
      <c r="D71" s="17"/>
      <c r="F71" s="17"/>
      <c r="G71" s="17"/>
      <c r="H71" s="17"/>
    </row>
  </sheetData>
  <mergeCells count="16">
    <mergeCell ref="B66:H66"/>
    <mergeCell ref="B64:G64"/>
    <mergeCell ref="B1:H1"/>
    <mergeCell ref="B3:H3"/>
    <mergeCell ref="B23:H23"/>
    <mergeCell ref="B62:G62"/>
    <mergeCell ref="B17:H17"/>
    <mergeCell ref="B13:H13"/>
    <mergeCell ref="B43:H43"/>
    <mergeCell ref="B20:H20"/>
    <mergeCell ref="B31:H31"/>
    <mergeCell ref="B36:H36"/>
    <mergeCell ref="B47:H47"/>
    <mergeCell ref="B52:H52"/>
    <mergeCell ref="B45:H45"/>
    <mergeCell ref="B11:H11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workbookViewId="0">
      <selection activeCell="A2" sqref="A2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7.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95" t="s">
        <v>253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</row>
    <row r="2" spans="1:16" ht="41.25" customHeight="1" x14ac:dyDescent="0.2">
      <c r="A2" s="6" t="s">
        <v>78</v>
      </c>
      <c r="B2" s="92" t="s">
        <v>156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4"/>
    </row>
    <row r="3" spans="1:16" ht="24.75" customHeight="1" x14ac:dyDescent="0.2">
      <c r="A3" s="6" t="s">
        <v>79</v>
      </c>
      <c r="B3" s="92" t="s">
        <v>154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4"/>
    </row>
    <row r="4" spans="1:16" ht="26.25" customHeight="1" x14ac:dyDescent="0.2">
      <c r="A4" s="6" t="s">
        <v>161</v>
      </c>
      <c r="B4" s="92" t="s">
        <v>153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4"/>
      <c r="N4" s="32"/>
      <c r="O4" s="32"/>
      <c r="P4" s="32"/>
    </row>
    <row r="5" spans="1:16" ht="27.75" customHeight="1" x14ac:dyDescent="0.2">
      <c r="A5" s="6" t="s">
        <v>80</v>
      </c>
      <c r="B5" s="92" t="s">
        <v>152</v>
      </c>
      <c r="C5" s="93"/>
      <c r="D5" s="93"/>
      <c r="E5" s="93"/>
      <c r="F5" s="93"/>
      <c r="G5" s="93"/>
      <c r="H5" s="93"/>
      <c r="I5" s="93"/>
      <c r="J5" s="93"/>
      <c r="K5" s="93"/>
      <c r="L5" s="93"/>
      <c r="M5" s="94"/>
    </row>
    <row r="6" spans="1:16" ht="28.5" customHeight="1" x14ac:dyDescent="0.2">
      <c r="A6" s="6" t="s">
        <v>81</v>
      </c>
      <c r="B6" s="92" t="s">
        <v>151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4"/>
    </row>
    <row r="7" spans="1:16" ht="26.25" customHeight="1" x14ac:dyDescent="0.2">
      <c r="A7" s="6" t="s">
        <v>160</v>
      </c>
      <c r="B7" s="92" t="s">
        <v>157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4"/>
    </row>
    <row r="8" spans="1:16" ht="23.25" customHeight="1" x14ac:dyDescent="0.2">
      <c r="A8" s="6" t="s">
        <v>82</v>
      </c>
      <c r="B8" s="92" t="s">
        <v>83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4"/>
    </row>
    <row r="9" spans="1:16" ht="24" customHeight="1" x14ac:dyDescent="0.2">
      <c r="A9" s="6" t="s">
        <v>100</v>
      </c>
      <c r="B9" s="92" t="s">
        <v>84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4"/>
    </row>
    <row r="10" spans="1:16" ht="21.75" customHeight="1" x14ac:dyDescent="0.2">
      <c r="A10" s="6" t="s">
        <v>159</v>
      </c>
      <c r="B10" s="92" t="s">
        <v>155</v>
      </c>
      <c r="C10" s="93"/>
      <c r="D10" s="93"/>
      <c r="E10" s="93"/>
      <c r="F10" s="93"/>
      <c r="G10" s="93"/>
      <c r="H10" s="93"/>
      <c r="I10" s="93"/>
      <c r="J10" s="93"/>
      <c r="K10" s="43"/>
      <c r="L10" s="43"/>
      <c r="M10" s="44"/>
    </row>
    <row r="11" spans="1:16" ht="21.75" customHeight="1" x14ac:dyDescent="0.2">
      <c r="A11" s="6" t="s">
        <v>158</v>
      </c>
      <c r="B11" s="92" t="s">
        <v>136</v>
      </c>
      <c r="C11" s="93"/>
      <c r="D11" s="93"/>
      <c r="E11" s="93"/>
      <c r="F11" s="93"/>
      <c r="G11" s="93"/>
      <c r="H11" s="93"/>
      <c r="I11" s="93"/>
      <c r="J11" s="93"/>
      <c r="K11" s="43"/>
      <c r="L11" s="43"/>
      <c r="M11" s="44"/>
    </row>
    <row r="12" spans="1:16" ht="45.75" customHeight="1" x14ac:dyDescent="0.2">
      <c r="A12" s="6" t="s">
        <v>206</v>
      </c>
      <c r="B12" s="92" t="s">
        <v>210</v>
      </c>
      <c r="C12" s="93"/>
      <c r="D12" s="93"/>
      <c r="E12" s="93"/>
      <c r="F12" s="93"/>
      <c r="G12" s="93"/>
      <c r="H12" s="93"/>
      <c r="I12" s="93"/>
      <c r="J12" s="93"/>
      <c r="K12" s="45"/>
      <c r="L12" s="45"/>
      <c r="M12" s="46"/>
    </row>
    <row r="13" spans="1:16" ht="41.25" customHeight="1" x14ac:dyDescent="0.2">
      <c r="A13" s="6" t="s">
        <v>207</v>
      </c>
      <c r="B13" s="92" t="s">
        <v>211</v>
      </c>
      <c r="C13" s="93"/>
      <c r="D13" s="93"/>
      <c r="E13" s="93"/>
      <c r="F13" s="93"/>
      <c r="G13" s="93"/>
      <c r="H13" s="93"/>
      <c r="I13" s="93"/>
      <c r="J13" s="93"/>
      <c r="K13" s="45"/>
      <c r="L13" s="45"/>
      <c r="M13" s="46"/>
    </row>
    <row r="14" spans="1:16" ht="39.75" customHeight="1" x14ac:dyDescent="0.2">
      <c r="A14" s="6" t="s">
        <v>212</v>
      </c>
      <c r="B14" s="92" t="s">
        <v>213</v>
      </c>
      <c r="C14" s="93"/>
      <c r="D14" s="93"/>
      <c r="E14" s="93"/>
      <c r="F14" s="93"/>
      <c r="G14" s="93"/>
      <c r="H14" s="93"/>
      <c r="I14" s="93"/>
      <c r="J14" s="93"/>
      <c r="K14" s="47"/>
      <c r="L14" s="47"/>
      <c r="M14" s="48"/>
    </row>
  </sheetData>
  <mergeCells count="14">
    <mergeCell ref="A1:L1"/>
    <mergeCell ref="B7:M7"/>
    <mergeCell ref="B8:M8"/>
    <mergeCell ref="B6:M6"/>
    <mergeCell ref="B2:M2"/>
    <mergeCell ref="B4:M4"/>
    <mergeCell ref="B3:M3"/>
    <mergeCell ref="B5:M5"/>
    <mergeCell ref="B10:J10"/>
    <mergeCell ref="B11:J11"/>
    <mergeCell ref="B14:J14"/>
    <mergeCell ref="B9:M9"/>
    <mergeCell ref="B12:J12"/>
    <mergeCell ref="B13:J13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9"/>
  <sheetViews>
    <sheetView workbookViewId="0">
      <selection activeCell="B2" sqref="B2:K2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8" t="s">
        <v>254</v>
      </c>
      <c r="C1" s="98"/>
      <c r="D1" s="98"/>
      <c r="E1" s="98"/>
      <c r="F1" s="98"/>
      <c r="G1" s="98"/>
      <c r="H1" s="98"/>
      <c r="I1" s="98"/>
      <c r="J1" s="98"/>
      <c r="K1" s="98"/>
      <c r="N1" s="17"/>
      <c r="O1" s="17"/>
      <c r="P1" s="17"/>
    </row>
    <row r="2" spans="2:16" s="17" customFormat="1" ht="47.25" customHeight="1" x14ac:dyDescent="0.2">
      <c r="B2" s="97" t="s">
        <v>233</v>
      </c>
      <c r="C2" s="97"/>
      <c r="D2" s="97"/>
      <c r="E2" s="97"/>
      <c r="F2" s="97"/>
      <c r="G2" s="97"/>
      <c r="H2" s="97"/>
      <c r="I2" s="97"/>
      <c r="J2" s="97"/>
      <c r="K2" s="97"/>
    </row>
    <row r="3" spans="2:16" s="17" customFormat="1" ht="47.25" customHeight="1" x14ac:dyDescent="0.2">
      <c r="B3" s="18" t="s">
        <v>240</v>
      </c>
      <c r="C3" s="96" t="s">
        <v>244</v>
      </c>
      <c r="D3" s="96"/>
      <c r="E3" s="96"/>
      <c r="F3" s="96"/>
      <c r="G3" s="96"/>
      <c r="H3" s="96"/>
      <c r="I3" s="96"/>
      <c r="J3" s="96"/>
      <c r="K3" s="96"/>
    </row>
    <row r="4" spans="2:16" s="17" customFormat="1" ht="47.25" customHeight="1" x14ac:dyDescent="0.2">
      <c r="B4" s="18" t="s">
        <v>243</v>
      </c>
      <c r="C4" s="99" t="s">
        <v>246</v>
      </c>
      <c r="D4" s="99"/>
      <c r="E4" s="99"/>
      <c r="F4" s="99"/>
      <c r="G4" s="99"/>
      <c r="H4" s="99"/>
      <c r="I4" s="99"/>
      <c r="J4" s="99"/>
      <c r="K4" s="99"/>
    </row>
    <row r="5" spans="2:16" s="17" customFormat="1" ht="47.25" customHeight="1" x14ac:dyDescent="0.2">
      <c r="B5" s="18" t="s">
        <v>245</v>
      </c>
      <c r="C5" s="99" t="s">
        <v>247</v>
      </c>
      <c r="D5" s="99"/>
      <c r="E5" s="99"/>
      <c r="F5" s="99"/>
      <c r="G5" s="99"/>
      <c r="H5" s="99"/>
      <c r="I5" s="99"/>
      <c r="J5" s="99"/>
      <c r="K5" s="99"/>
    </row>
    <row r="6" spans="2:16" s="17" customFormat="1" ht="47.25" customHeight="1" x14ac:dyDescent="0.2">
      <c r="B6" s="18" t="s">
        <v>248</v>
      </c>
      <c r="C6" s="99" t="s">
        <v>249</v>
      </c>
      <c r="D6" s="99"/>
      <c r="E6" s="99"/>
      <c r="F6" s="99"/>
      <c r="G6" s="99"/>
      <c r="H6" s="99"/>
      <c r="I6" s="99"/>
      <c r="J6" s="99"/>
      <c r="K6" s="99"/>
    </row>
    <row r="7" spans="2:16" s="17" customFormat="1" ht="26.25" customHeight="1" x14ac:dyDescent="0.2">
      <c r="B7" s="97" t="s">
        <v>232</v>
      </c>
      <c r="C7" s="97"/>
      <c r="D7" s="97"/>
      <c r="E7" s="97"/>
      <c r="F7" s="97"/>
      <c r="G7" s="97"/>
      <c r="H7" s="97"/>
      <c r="I7" s="97"/>
      <c r="J7" s="97"/>
      <c r="K7" s="97"/>
    </row>
    <row r="8" spans="2:16" s="17" customFormat="1" ht="45" customHeight="1" x14ac:dyDescent="0.2">
      <c r="B8" s="18" t="s">
        <v>90</v>
      </c>
      <c r="C8" s="96" t="s">
        <v>241</v>
      </c>
      <c r="D8" s="96"/>
      <c r="E8" s="96"/>
      <c r="F8" s="96"/>
      <c r="G8" s="96"/>
      <c r="H8" s="96"/>
      <c r="I8" s="96"/>
      <c r="J8" s="96"/>
      <c r="K8" s="96"/>
    </row>
    <row r="9" spans="2:16" ht="57.75" customHeight="1" x14ac:dyDescent="0.2">
      <c r="B9" s="18" t="s">
        <v>226</v>
      </c>
      <c r="C9" s="96" t="s">
        <v>242</v>
      </c>
      <c r="D9" s="96"/>
      <c r="E9" s="96"/>
      <c r="F9" s="96"/>
      <c r="G9" s="96"/>
      <c r="H9" s="96"/>
      <c r="I9" s="96"/>
      <c r="J9" s="96"/>
      <c r="K9" s="96"/>
    </row>
  </sheetData>
  <mergeCells count="9">
    <mergeCell ref="C9:K9"/>
    <mergeCell ref="B7:K7"/>
    <mergeCell ref="B1:K1"/>
    <mergeCell ref="B2:K2"/>
    <mergeCell ref="C8:K8"/>
    <mergeCell ref="C3:K3"/>
    <mergeCell ref="C4:K4"/>
    <mergeCell ref="C5:K5"/>
    <mergeCell ref="C6:K6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2010-01-01T01:56:11Z</cp:lastPrinted>
  <dcterms:created xsi:type="dcterms:W3CDTF">2010-10-06T05:28:12Z</dcterms:created>
  <dcterms:modified xsi:type="dcterms:W3CDTF">2016-06-30T05:14:33Z</dcterms:modified>
</cp:coreProperties>
</file>